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vita\Desktop\"/>
    </mc:Choice>
  </mc:AlternateContent>
  <bookViews>
    <workbookView xWindow="0" yWindow="0" windowWidth="25200" windowHeight="11856"/>
  </bookViews>
  <sheets>
    <sheet name="Proportional UCAP reduction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3" l="1"/>
  <c r="B2" i="3"/>
  <c r="B3" i="3"/>
  <c r="K14" i="3" l="1"/>
  <c r="K13" i="3"/>
  <c r="K12" i="3"/>
  <c r="E7" i="3"/>
  <c r="E6" i="3"/>
  <c r="J14" i="3"/>
  <c r="J13" i="3"/>
  <c r="J12" i="3"/>
  <c r="B8" i="3"/>
  <c r="D7" i="3"/>
  <c r="E14" i="3" s="1"/>
  <c r="B14" i="3" s="1"/>
  <c r="D6" i="3"/>
  <c r="E11" i="3" s="1"/>
  <c r="B11" i="3" s="1"/>
  <c r="E12" i="3" l="1"/>
  <c r="B12" i="3" s="1"/>
  <c r="B15" i="3" s="1"/>
  <c r="E13" i="3"/>
  <c r="B13" i="3" s="1"/>
  <c r="F14" i="3" l="1"/>
  <c r="G14" i="3" s="1"/>
  <c r="F13" i="3"/>
  <c r="G13" i="3" s="1"/>
  <c r="F12" i="3"/>
  <c r="G12" i="3" s="1"/>
  <c r="F11" i="3"/>
  <c r="G11" i="3" s="1"/>
  <c r="K11" i="3" l="1"/>
  <c r="K15" i="3" s="1"/>
  <c r="G15" i="3"/>
</calcChain>
</file>

<file path=xl/sharedStrings.xml><?xml version="1.0" encoding="utf-8"?>
<sst xmlns="http://schemas.openxmlformats.org/spreadsheetml/2006/main" count="34" uniqueCount="31">
  <si>
    <t>Class 1</t>
  </si>
  <si>
    <t>Class 2</t>
  </si>
  <si>
    <t>Total Group</t>
  </si>
  <si>
    <t>Unit 1A</t>
  </si>
  <si>
    <t>Unit 1B</t>
  </si>
  <si>
    <t>Unit 2C</t>
  </si>
  <si>
    <t>Unit 2D</t>
  </si>
  <si>
    <t>Guaranteed Floor Rating</t>
  </si>
  <si>
    <t>"Floored"?</t>
  </si>
  <si>
    <t>N</t>
  </si>
  <si>
    <t>Y</t>
  </si>
  <si>
    <t>NA</t>
  </si>
  <si>
    <t xml:space="preserve">Sum of the available room for the unfloored units </t>
  </si>
  <si>
    <t>Pre-floor Class UCAP</t>
  </si>
  <si>
    <t>Class-Aggregate Effective Nameplate Capacity</t>
  </si>
  <si>
    <t>Pre-floor Class ELCC Rating</t>
  </si>
  <si>
    <t>Post-floor Class ELCC Rating</t>
  </si>
  <si>
    <t>Pre-floor Unit UCAP</t>
  </si>
  <si>
    <t>Unit Effective Nameplate Capacity</t>
  </si>
  <si>
    <t>Unit Performance Adjustment</t>
  </si>
  <si>
    <t>Pre-floor Unit ELCC Rating</t>
  </si>
  <si>
    <t>Post-floor Unit ELCC Rating</t>
  </si>
  <si>
    <t>Post-floor Unit UCAP</t>
  </si>
  <si>
    <t>Unit Floored UCAP</t>
  </si>
  <si>
    <t>Final Unit Accredited UCAP</t>
  </si>
  <si>
    <t>↓ Finally, calculate the Accredited UCAP of the "unfloored" units based on the Post-floor ELCC Rating</t>
  </si>
  <si>
    <t>← Next, multiply the Pre-floor Class ELCC Ratings by the Reduction Fraction to arrive at the Post-floor ELCC Ratings</t>
  </si>
  <si>
    <t xml:space="preserve">In this way, for the units in the model, Pre-floor Group UCAP equals the sum of the Accredited UCAP values for all units of the Group </t>
  </si>
  <si>
    <t>Total pre-floor UCAP of the unfloored units</t>
  </si>
  <si>
    <t>← First, calculate the ratio of the available room for unfloored units to the total pre-floor UCAP of unfloored units. This is the "Reduction Fraction"</t>
  </si>
  <si>
    <t>Class UCAP/Rating Reduction Fraction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</si>
</sst>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000%"/>
    <numFmt numFmtId="166" formatCode="_(* #,##0_);_(* \(#,##0\);_(* &quot;-&quot;??_);_(@_)"/>
  </numFmts>
  <fonts count="6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i/>
      <sz val="11"/>
      <color theme="1"/>
      <name val="Arial"/>
      <family val="2"/>
      <scheme val="minor"/>
    </font>
    <font>
      <b/>
      <sz val="11"/>
      <color rgb="FFFF0000"/>
      <name val="Arial"/>
      <family val="2"/>
      <scheme val="minor"/>
    </font>
    <font>
      <sz val="11"/>
      <color theme="1"/>
      <name val="Arial"/>
      <family val="2"/>
      <scheme val="minor"/>
    </font>
    <font>
      <i/>
      <sz val="11"/>
      <color theme="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wrapText="1"/>
    </xf>
    <xf numFmtId="9" fontId="0" fillId="0" borderId="0" xfId="0" applyNumberFormat="1"/>
    <xf numFmtId="164" fontId="0" fillId="0" borderId="0" xfId="0" applyNumberFormat="1"/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Fill="1"/>
    <xf numFmtId="164" fontId="1" fillId="2" borderId="0" xfId="0" applyNumberFormat="1" applyFont="1" applyFill="1"/>
    <xf numFmtId="166" fontId="0" fillId="0" borderId="0" xfId="1" applyNumberFormat="1" applyFont="1" applyFill="1"/>
    <xf numFmtId="0" fontId="0" fillId="0" borderId="0" xfId="0" applyFont="1" applyAlignment="1">
      <alignment wrapText="1"/>
    </xf>
    <xf numFmtId="0" fontId="0" fillId="3" borderId="0" xfId="0" applyFill="1" applyAlignment="1">
      <alignment horizontal="left"/>
    </xf>
    <xf numFmtId="0" fontId="5" fillId="2" borderId="0" xfId="0" applyFont="1" applyFill="1" applyAlignment="1">
      <alignment horizontal="left" wrapText="1"/>
    </xf>
    <xf numFmtId="0" fontId="0" fillId="4" borderId="0" xfId="0" applyFill="1" applyAlignment="1">
      <alignment horizontal="left" wrapText="1"/>
    </xf>
    <xf numFmtId="0" fontId="0" fillId="4" borderId="0" xfId="0" applyFill="1"/>
    <xf numFmtId="0" fontId="0" fillId="5" borderId="0" xfId="0" applyFill="1" applyAlignment="1">
      <alignment horizontal="left" wrapText="1"/>
    </xf>
    <xf numFmtId="166" fontId="0" fillId="0" borderId="0" xfId="1" applyNumberFormat="1" applyFont="1"/>
    <xf numFmtId="166" fontId="0" fillId="5" borderId="0" xfId="1" applyNumberFormat="1" applyFont="1" applyFill="1"/>
    <xf numFmtId="166" fontId="0" fillId="3" borderId="0" xfId="1" applyNumberFormat="1" applyFont="1" applyFill="1"/>
  </cellXfs>
  <cellStyles count="2">
    <cellStyle name="Comma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b/>
        <i val="0"/>
        <color theme="8"/>
      </font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Public">
  <a:themeElements>
    <a:clrScheme name="PJM_Colorss">
      <a:dk1>
        <a:sysClr val="windowText" lastClr="000000"/>
      </a:dk1>
      <a:lt1>
        <a:srgbClr val="FFFFFF"/>
      </a:lt1>
      <a:dk2>
        <a:srgbClr val="000000"/>
      </a:dk2>
      <a:lt2>
        <a:srgbClr val="EEECE1"/>
      </a:lt2>
      <a:accent1>
        <a:srgbClr val="013366"/>
      </a:accent1>
      <a:accent2>
        <a:srgbClr val="99CC00"/>
      </a:accent2>
      <a:accent3>
        <a:srgbClr val="00B0F0"/>
      </a:accent3>
      <a:accent4>
        <a:srgbClr val="FF9900"/>
      </a:accent4>
      <a:accent5>
        <a:srgbClr val="808080"/>
      </a:accent5>
      <a:accent6>
        <a:srgbClr val="E70588"/>
      </a:accent6>
      <a:hlink>
        <a:srgbClr val="0000FF"/>
      </a:hlink>
      <a:folHlink>
        <a:srgbClr val="800080"/>
      </a:folHlink>
    </a:clrScheme>
    <a:fontScheme name="Office Them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>
    <a:extraClrScheme>
      <a:clrScheme name="Office Theme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CC3300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E2ADAA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</a:extraClrSchemeLst>
  <a:extLst>
    <a:ext uri="{05A4C25C-085E-4340-85A3-A5531E510DB2}">
      <thm15:themeFamily xmlns:thm15="http://schemas.microsoft.com/office/thememl/2012/main" name="PJM_Widescreen" id="{CCCB7C1C-4E2C-41D0-A975-528CC51F3BC0}" vid="{2B650294-31F8-4B7D-80EE-9DE0F8430B2C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workbookViewId="0">
      <selection activeCell="E4" sqref="E4"/>
    </sheetView>
  </sheetViews>
  <sheetFormatPr defaultRowHeight="13.8" x14ac:dyDescent="0.25"/>
  <cols>
    <col min="1" max="1" width="24.59765625" customWidth="1"/>
    <col min="2" max="2" width="9.59765625" customWidth="1"/>
    <col min="3" max="3" width="18.09765625" customWidth="1"/>
    <col min="4" max="4" width="13.19921875" customWidth="1"/>
    <col min="5" max="5" width="12.296875" customWidth="1"/>
    <col min="6" max="7" width="10.5" customWidth="1"/>
    <col min="8" max="8" width="10.8984375" customWidth="1"/>
    <col min="9" max="9" width="11.5" customWidth="1"/>
    <col min="11" max="11" width="10.8984375" customWidth="1"/>
  </cols>
  <sheetData>
    <row r="1" spans="1:15" ht="36" customHeight="1" x14ac:dyDescent="0.3">
      <c r="A1" s="4" t="s">
        <v>30</v>
      </c>
      <c r="B1" s="7">
        <f>B2/B3</f>
        <v>0.94607843137254899</v>
      </c>
      <c r="C1" s="3"/>
      <c r="D1" s="11" t="s">
        <v>29</v>
      </c>
      <c r="E1" s="11"/>
      <c r="F1" s="11"/>
      <c r="G1" s="11"/>
      <c r="H1" s="11"/>
      <c r="I1" s="11"/>
    </row>
    <row r="2" spans="1:15" ht="27.6" x14ac:dyDescent="0.25">
      <c r="A2" s="9" t="s">
        <v>12</v>
      </c>
      <c r="B2" s="8">
        <f>B15-J14-J13-J12</f>
        <v>1447.5</v>
      </c>
      <c r="C2" s="3"/>
      <c r="D2" s="5"/>
    </row>
    <row r="3" spans="1:15" ht="27.6" x14ac:dyDescent="0.25">
      <c r="A3" s="9" t="s">
        <v>28</v>
      </c>
      <c r="B3" s="8">
        <f>B11</f>
        <v>1530</v>
      </c>
      <c r="C3" s="3"/>
      <c r="D3" s="5"/>
    </row>
    <row r="5" spans="1:15" s="1" customFormat="1" ht="61.2" customHeight="1" x14ac:dyDescent="0.25">
      <c r="B5" s="4" t="s">
        <v>13</v>
      </c>
      <c r="C5" s="4" t="s">
        <v>14</v>
      </c>
      <c r="D5" s="4" t="s">
        <v>15</v>
      </c>
      <c r="E5" s="4" t="s">
        <v>16</v>
      </c>
      <c r="F5" s="4"/>
      <c r="G5" s="4"/>
    </row>
    <row r="6" spans="1:15" x14ac:dyDescent="0.25">
      <c r="A6" t="s">
        <v>0</v>
      </c>
      <c r="B6" s="15">
        <v>1800</v>
      </c>
      <c r="C6" s="15">
        <v>3000</v>
      </c>
      <c r="D6">
        <f>B6/C6</f>
        <v>0.6</v>
      </c>
      <c r="E6" s="13">
        <f>D6*$B$1</f>
        <v>0.56764705882352939</v>
      </c>
      <c r="G6" s="12" t="s">
        <v>26</v>
      </c>
      <c r="H6" s="12"/>
      <c r="I6" s="12"/>
      <c r="J6" s="12"/>
      <c r="K6" s="12"/>
      <c r="L6" s="12"/>
      <c r="M6" s="12"/>
    </row>
    <row r="7" spans="1:15" x14ac:dyDescent="0.25">
      <c r="A7" t="s">
        <v>1</v>
      </c>
      <c r="B7" s="15">
        <v>300</v>
      </c>
      <c r="C7" s="15">
        <v>1000</v>
      </c>
      <c r="D7">
        <f>B7/C7</f>
        <v>0.3</v>
      </c>
      <c r="E7" s="13">
        <f>D7*$B$1</f>
        <v>0.2838235294117647</v>
      </c>
      <c r="G7" s="12"/>
      <c r="H7" s="12"/>
      <c r="I7" s="12"/>
      <c r="J7" s="12"/>
      <c r="K7" s="12"/>
      <c r="L7" s="12"/>
      <c r="M7" s="12"/>
    </row>
    <row r="8" spans="1:15" x14ac:dyDescent="0.25">
      <c r="A8" t="s">
        <v>2</v>
      </c>
      <c r="B8" s="15">
        <f>B6+B7</f>
        <v>2100</v>
      </c>
      <c r="C8" s="15"/>
      <c r="F8" s="6"/>
    </row>
    <row r="9" spans="1:15" x14ac:dyDescent="0.25">
      <c r="G9" s="10" t="s">
        <v>25</v>
      </c>
      <c r="H9" s="10"/>
      <c r="I9" s="10"/>
      <c r="J9" s="10"/>
      <c r="K9" s="10"/>
      <c r="L9" s="10"/>
      <c r="M9" s="10"/>
      <c r="N9" s="10"/>
      <c r="O9" s="10"/>
    </row>
    <row r="10" spans="1:15" s="1" customFormat="1" ht="66.599999999999994" customHeight="1" x14ac:dyDescent="0.25">
      <c r="B10" s="4" t="s">
        <v>17</v>
      </c>
      <c r="C10" s="4" t="s">
        <v>18</v>
      </c>
      <c r="D10" s="4" t="s">
        <v>19</v>
      </c>
      <c r="E10" s="4" t="s">
        <v>20</v>
      </c>
      <c r="F10" s="4" t="s">
        <v>21</v>
      </c>
      <c r="G10" s="4" t="s">
        <v>22</v>
      </c>
      <c r="H10" s="4" t="s">
        <v>7</v>
      </c>
      <c r="I10" s="4" t="s">
        <v>8</v>
      </c>
      <c r="J10" s="4" t="s">
        <v>23</v>
      </c>
      <c r="K10" s="4" t="s">
        <v>24</v>
      </c>
    </row>
    <row r="11" spans="1:15" x14ac:dyDescent="0.25">
      <c r="A11" t="s">
        <v>3</v>
      </c>
      <c r="B11" s="15">
        <f>C11*D11*E11</f>
        <v>1530</v>
      </c>
      <c r="C11" s="15">
        <v>2500</v>
      </c>
      <c r="D11">
        <v>1.02</v>
      </c>
      <c r="E11">
        <f>D6</f>
        <v>0.6</v>
      </c>
      <c r="F11">
        <f>E6</f>
        <v>0.56764705882352939</v>
      </c>
      <c r="G11" s="17">
        <f>C11*D11*F11</f>
        <v>1447.5</v>
      </c>
      <c r="H11" s="2">
        <v>0.55000000000000004</v>
      </c>
      <c r="I11" t="s">
        <v>9</v>
      </c>
      <c r="J11" s="15" t="s">
        <v>11</v>
      </c>
      <c r="K11" s="15">
        <f>G11</f>
        <v>1447.5</v>
      </c>
    </row>
    <row r="12" spans="1:15" x14ac:dyDescent="0.25">
      <c r="A12" t="s">
        <v>4</v>
      </c>
      <c r="B12" s="15">
        <f>C12*D12*E12</f>
        <v>270</v>
      </c>
      <c r="C12" s="15">
        <v>500</v>
      </c>
      <c r="D12">
        <v>0.9</v>
      </c>
      <c r="E12">
        <f>D6</f>
        <v>0.6</v>
      </c>
      <c r="F12">
        <f>E6</f>
        <v>0.56764705882352939</v>
      </c>
      <c r="G12" s="15">
        <f>C12*D12*F12</f>
        <v>255.44117647058823</v>
      </c>
      <c r="H12" s="2">
        <v>0.65</v>
      </c>
      <c r="I12" t="s">
        <v>10</v>
      </c>
      <c r="J12" s="15">
        <f>H12*D12*C12</f>
        <v>292.50000000000006</v>
      </c>
      <c r="K12" s="15">
        <f>J12</f>
        <v>292.50000000000006</v>
      </c>
    </row>
    <row r="13" spans="1:15" x14ac:dyDescent="0.25">
      <c r="A13" t="s">
        <v>5</v>
      </c>
      <c r="B13" s="15">
        <f>C13*D13*E13</f>
        <v>60</v>
      </c>
      <c r="C13" s="15">
        <v>200</v>
      </c>
      <c r="D13">
        <v>1</v>
      </c>
      <c r="E13">
        <f>D7</f>
        <v>0.3</v>
      </c>
      <c r="F13">
        <f>E7</f>
        <v>0.2838235294117647</v>
      </c>
      <c r="G13" s="15">
        <f>C13*D13*F13</f>
        <v>56.764705882352942</v>
      </c>
      <c r="H13" s="2">
        <v>0.4</v>
      </c>
      <c r="I13" t="s">
        <v>10</v>
      </c>
      <c r="J13" s="15">
        <f>H13*D13*C13</f>
        <v>80</v>
      </c>
      <c r="K13" s="15">
        <f>J13</f>
        <v>80</v>
      </c>
    </row>
    <row r="14" spans="1:15" x14ac:dyDescent="0.25">
      <c r="A14" t="s">
        <v>6</v>
      </c>
      <c r="B14" s="15">
        <f>C14*D14*E14</f>
        <v>240</v>
      </c>
      <c r="C14" s="15">
        <v>800</v>
      </c>
      <c r="D14">
        <v>1</v>
      </c>
      <c r="E14">
        <f>D7</f>
        <v>0.3</v>
      </c>
      <c r="F14">
        <f>E7</f>
        <v>0.2838235294117647</v>
      </c>
      <c r="G14" s="15">
        <f>C14*D14*F14</f>
        <v>227.05882352941177</v>
      </c>
      <c r="H14" s="2">
        <v>0.35</v>
      </c>
      <c r="I14" t="s">
        <v>10</v>
      </c>
      <c r="J14" s="15">
        <f>H14*D14*C14</f>
        <v>280</v>
      </c>
      <c r="K14" s="15">
        <f>J14</f>
        <v>280</v>
      </c>
    </row>
    <row r="15" spans="1:15" x14ac:dyDescent="0.25">
      <c r="A15" t="s">
        <v>2</v>
      </c>
      <c r="B15" s="16">
        <f>SUM(B11:B14)</f>
        <v>2100</v>
      </c>
      <c r="C15" s="15"/>
      <c r="G15" s="8">
        <f>SUM(G11:G14)</f>
        <v>1986.7647058823529</v>
      </c>
      <c r="J15" s="15"/>
      <c r="K15" s="16">
        <f>SUM(K11:K14)</f>
        <v>2100</v>
      </c>
    </row>
    <row r="16" spans="1:15" x14ac:dyDescent="0.25">
      <c r="J16" s="15"/>
      <c r="K16" s="15"/>
    </row>
    <row r="18" spans="3:10" x14ac:dyDescent="0.25">
      <c r="C18" s="14" t="s">
        <v>27</v>
      </c>
      <c r="D18" s="14"/>
      <c r="E18" s="14"/>
      <c r="F18" s="14"/>
      <c r="G18" s="14"/>
      <c r="H18" s="14"/>
      <c r="I18" s="14"/>
      <c r="J18" s="14"/>
    </row>
    <row r="19" spans="3:10" x14ac:dyDescent="0.25">
      <c r="C19" s="14"/>
      <c r="D19" s="14"/>
      <c r="E19" s="14"/>
      <c r="F19" s="14"/>
      <c r="G19" s="14"/>
      <c r="H19" s="14"/>
      <c r="I19" s="14"/>
      <c r="J19" s="14"/>
    </row>
  </sheetData>
  <mergeCells count="4">
    <mergeCell ref="D1:I1"/>
    <mergeCell ref="G6:M7"/>
    <mergeCell ref="G9:O9"/>
    <mergeCell ref="C18:J19"/>
  </mergeCells>
  <conditionalFormatting sqref="I11:I14">
    <cfRule type="cellIs" dxfId="1" priority="1" operator="equal">
      <formula>"N"</formula>
    </cfRule>
    <cfRule type="cellIs" dxfId="0" priority="2" operator="equal">
      <formula>"Y"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Proportional UCAP reduction</vt:lpstr>
    </vt:vector>
  </TitlesOfParts>
  <Company>PJM Interconnection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ACL</dc:creator>
  <cp:lastModifiedBy>ACL</cp:lastModifiedBy>
  <dcterms:created xsi:type="dcterms:W3CDTF">2019-10-29T21:38:08Z</dcterms:created>
  <dcterms:modified xsi:type="dcterms:W3CDTF">2021-01-15T15:36:23Z</dcterms:modified>
</cp:coreProperties>
</file>