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5605" windowHeight="15465" tabRatio="886" firstSheet="2" activeTab="2"/>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<sst xmlns="http://schemas.openxmlformats.org/spreadsheetml/2006/main" count="424" uniqueCount="292">
  <si>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</si>
  <si>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</si>
  <si>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</si>
  <si>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</si>
  <si>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</si>
  <si>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</si>
  <si>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</si>
  <si>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</si>
  <si>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</si>
  <si>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</si>
  <si>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</si>
  <si>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</si>
  <si>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</si>
  <si>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</si>
  <si>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</si>
  <si>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</si>
  <si>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</si>
  <si>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</si>
  <si>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</si>
  <si>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</si>
  <si>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</si>
  <si>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</si>
  <si>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</si>
  <si>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</si>
  <si>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</si>
  <si>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</si>
  <si>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</si>
  <si>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</si>
  <si>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</si>
  <si>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</si>
  <si>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</si>
  <si>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</si>
  <si>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</si>
  <si>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</si>
  <si>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</si>
  <si>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</si>
  <si>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</si>
  <si>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</si>
  <si>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</si>
  <si>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</si>
  <si>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</si>
  <si>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</si>
  <si>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</si>
  <si>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</si>
  <si>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</si>
  <si>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</si>
  <si>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</si>
  <si>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</si>
  <si>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</si>
  <si>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</si>
  <si>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</si>
  <si>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</si>
  <si>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</si>
  <si>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</si>
  <si>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</si>
  <si>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</si>
  <si>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</si>
  <si>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</si>
  <si>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</si>
  <si>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</si>
  <si>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</si>
  <si>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</si>
  <si>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</si>
  <si>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</si>
  <si>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</si>
  <si>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</si>
  <si>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</si>
  <si>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</si>
  <si>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</si>
  <si>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</si>
  <si>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</si>
  <si>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</si>
  <si>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</si>
  <si>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</si>
  <si>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</si>
  <si>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</si>
  <si>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</si>
  <si>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</si>
  <si>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</si>
  <si>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</si>
  <si>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</si>
  <si>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</si>
  <si>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</si>
  <si>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</si>
  <si>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</si>
  <si>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</si>
  <si>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</si>
  <si>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</si>
  <si>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</si>
  <si>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</si>
  <si>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</si>
  <si>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</si>
  <si>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</si>
  <si>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</si>
  <si>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</si>
  <si>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</si>
  <si>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</si>
  <si>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</si>
  <si>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</si>
  <si>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</si>
  <si>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</si>
  <si>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</si>
  <si>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</si>
  <si>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</si>
  <si>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</si>
  <si>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</si>
  <si>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</si>
  <si>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</si>
  <si>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</si>
  <si>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</si>
  <si>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</si>
  <si>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</si>
  <si>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</si>
  <si>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</si>
  <si>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</si>
  <si>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</si>
  <si>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</si>
  <si>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</si>
  <si>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</si>
  <si>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</si>
  <si>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</si>
  <si>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</si>
  <si>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</si>
  <si>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</si>
  <si>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</si>
  <si>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</si>
  <si>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</si>
  <si>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</si>
  <si>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</si>
  <si>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</si>
  <si>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</si>
  <si>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</si>
  <si>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</si>
  <si>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</si>
  <si>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</si>
  <si>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</si>
  <si>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</si>
  <si>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</si>
  <si>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</si>
  <si>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</si>
  <si>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</si>
  <si>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</si>
  <si>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</si>
  <si>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</si>
  <si>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</si>
  <si>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</si>
  <si>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</si>
  <si>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</si>
  <si>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</si>
  <si>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</si>
  <si>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</si>
  <si>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</si>
  <si>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6 hour energy storage resources, 10 hour ESR
6-hour generic limited duration resources, 10-hour generic limited duration resources. 
Linear derating allowed for ESR and limited duration resources.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</si>
  <si>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</si>
  <si>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</si>
  <si>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</si>
  <si>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</si>
  <si>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</si>
  <si>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</si>
  <si>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</si>
  <si>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</si>
  <si>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</si>
  <si>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</si>
  <si>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</si>
  <si>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</si>
  <si>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</si>
  <si>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</si>
  <si>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</si>
  <si>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</si>
  <si>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</si>
  <si>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</si>
  <si>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</si>
  <si>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</si>
  <si>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</si>
  <si>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</si>
  <si>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</si>
  <si>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</si>
  <si>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</si>
  <si>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</si>
  <si>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</si>
  <si>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</si>
  <si>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</si>
  <si>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</si>
  <si>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</si>
  <si>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</si>
  <si>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</si>
  <si>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</si>
  <si>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</si>
  <si>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</si>
  <si>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</si>
  <si>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</si>
  <si>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</si>
  <si>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</si>
  <si>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</si>
  <si>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</si>
  <si>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</si>
  <si>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</si>
  <si>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</si>
  <si>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</si>
  <si>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B - AEP Energy</t>
  </si>
  <si>
    <t>Onshore and Offshore Wind, fixed and tracking Solar, Landfill gas, intermittent hydro, etc</t>
  </si>
  <si>
    <t>4-hour, 6-hour and 10-hour Energy Storage Resources
4-hour, 6-hour and 10-hour generic limited duration resources 
Future ELCC value set by a published curve showing expected values of 4,6, and 10-hour resources for ESR and limited duration resources. (aka, along a curve) This will allow resource of any duration to receive an FELCC value, e.g. 7hr. This will promote resources having greater capabilities.</t>
  </si>
  <si>
    <t>All intermittent and limited-duration resources</t>
  </si>
  <si>
    <t xml:space="preserve">                                                                                                                                                                                                     </t>
  </si>
  <si>
    <t>Status quo</t>
  </si>
  <si>
    <t>Needs to be discussed with model details.</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</si>
  <si>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</si>
  <si>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</si>
  <si>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A-PJM</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</si>
  <si>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</si>
  <si>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</si>
  <si>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</si>
  <si>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 xml:space="preserve">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</si>
  <si>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</si>
  <si>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</si>
  <si>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</si>
  <si>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</si>
  <si>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</si>
  <si>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</si>
  <si>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</si>
  <si>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</si>
  <si>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</si>
  <si>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</si>
  <si>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</si>
  <si>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</si>
  <si>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</si>
  <si>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Hour by hour dispatch such that the output of the resource is enough to prevent a loss of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</si>
  <si>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</si>
  <si>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</si>
  <si>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</si>
  <si>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Column1</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</si>
  <si>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</si>
  <si>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</si>
  <si>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</si>
  <si>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Anything less than 24 hour resource is a Limited Duration Resource and should not be a capacity resource.</t>
  </si>
  <si>
    <t>Anything less than 24 hour resource is Limited Duration Resource
Treat as intermittent</t>
  </si>
  <si>
    <t>Intermittent</t>
  </si>
  <si>
    <t>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</si>
  <si>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Resources cannot sell more in a given auction than their unit ELCC.</t>
  </si>
  <si>
    <t>UCAP of Intermittent Resources = MFO*ClassELCC%*Performance Adjustment</t>
  </si>
  <si>
    <t>Each year use the latest ELCC marginal values to assign ELCC class values. Do not provide legacy/vintage treatment.</t>
  </si>
  <si>
    <t>Intermittent piece subject to performance adjustment rule for intermittent resources</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</si>
  <si>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</si>
  <si>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</si>
  <si>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</si>
  <si>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</si>
  <si>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</si>
  <si>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</si>
  <si>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rPr>
        <b/>
        <sz val="14"/>
        <rFont val="Arial"/>
        <family val="2"/>
      </rPr>
      <t>solar+6-hour ESR hybrids, solar+10-hour ESR, other gen+6-hour ESR, other gen+10-hour ESR, hydro with storage</t>
    </r>
    <r>
      <rPr>
        <strike/>
        <sz val="14"/>
        <rFont val="Arial"/>
        <family val="2"/>
      </rPr>
      <t xml:space="preserve">
</t>
    </r>
  </si>
  <si>
    <r>
      <t xml:space="preserve">     Unit-specific performance adjustment </t>
    </r>
    <r>
      <rPr>
        <b/>
        <sz val="14"/>
        <rFont val="Arial"/>
        <family val="2"/>
      </rPr>
      <t>for intermittent resources</t>
    </r>
    <r>
      <rPr>
        <sz val="14"/>
        <rFont val="Arial"/>
        <family val="2"/>
      </rPr>
      <t xml:space="preserve">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r>
  </si>
  <si>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</si>
  <si>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</si>
  <si>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 xml:space="preserve">Hour by hour dispatch such that the output of the resource is enough to serve load before calling DR. More capable (e.g., longer-duration) generation resources are dispatched before less capable (e.g., shorter-duration) generation resources.
Charging is during hours with sufficient margin, including  between daily peaks in winter.
Limited duration resource output not to exceed CIRs for the applicable year.
</t>
  </si>
  <si>
    <t>The final performance ELCC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</si>
  <si>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</si>
  <si>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r>
      <t xml:space="preserve">
</t>
    </r>
    <r>
      <rPr>
        <sz val="10"/>
        <rFont val="Arial"/>
        <family val="2"/>
      </rPr>
      <t>NA</t>
    </r>
  </si>
  <si>
    <r>
      <t xml:space="preserve">The Performance Adjustment is based on the ratio of the unit's performance metric to the class average performance metric. 
The performance metric is the average of the actual output of a resource during the 200 CP "gross load" hours of the last 5 years. For generators with Z years of actual data where 0 </t>
    </r>
    <r>
      <rPr>
        <sz val="10"/>
        <rFont val="Calibri"/>
        <family val="2"/>
      </rPr>
      <t>≤</t>
    </r>
    <r>
      <rPr>
        <sz val="9"/>
        <rFont val="Arial"/>
        <family val="2"/>
      </rPr>
      <t xml:space="preserve"> </t>
    </r>
    <r>
      <rPr>
        <sz val="10"/>
        <rFont val="Arial"/>
        <family val="2"/>
      </rPr>
      <t>Z &lt; 5, the performance metric will equal  
(Actual output during 200 CP "gross load" hours)/5 + Class average performance metric x (5 - Z) / 5</t>
    </r>
  </si>
  <si>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</si>
  <si>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</si>
  <si>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</si>
  <si>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r>
      <t xml:space="preserve">Transition plan items:
</t>
    </r>
    <r>
      <rPr>
        <b/>
        <sz val="14"/>
        <color indexed="10"/>
        <rFont val="Arial"/>
        <family val="2"/>
      </rPr>
      <t>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r>
  </si>
  <si>
    <t xml:space="preserve">solar+4-hour ESR hybrids, other gen+4-hour ESR, hydro with storage
</t>
  </si>
  <si>
    <t>4 hour energy storage resources and generic limited duration resources</t>
  </si>
  <si>
    <t>8 hour energy storage resources and generic limited duration resources</t>
  </si>
  <si>
    <r>
      <t xml:space="preserve">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t>
    </r>
    <r>
      <rPr>
        <b/>
        <sz val="14"/>
        <color indexed="10"/>
        <rFont val="Arial"/>
        <family val="2"/>
      </rPr>
      <t>and for generic limited duration resources</t>
    </r>
    <r>
      <rPr>
        <sz val="14"/>
        <rFont val="Arial"/>
        <family val="2"/>
      </rPr>
      <t xml:space="preserve">: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t>
    </r>
    <r>
      <rPr>
        <b/>
        <strike/>
        <sz val="14"/>
        <color indexed="10"/>
        <rFont val="Arial"/>
        <family val="2"/>
      </rPr>
      <t>but do</t>
    </r>
    <r>
      <rPr>
        <sz val="14"/>
        <rFont val="Arial"/>
        <family val="2"/>
      </rPr>
      <t xml:space="preserve"> </t>
    </r>
    <r>
      <rPr>
        <b/>
        <sz val="14"/>
        <color indexed="10"/>
        <rFont val="Arial"/>
        <family val="2"/>
      </rPr>
      <t xml:space="preserve">and do not </t>
    </r>
    <r>
      <rPr>
        <sz val="14"/>
        <rFont val="Arial"/>
        <family val="2"/>
      </rPr>
      <t xml:space="preserve">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t>
    </r>
  </si>
  <si>
    <t xml:space="preserve">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</si>
  <si>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UCAP of limited duration resources = (Lesser of MFO or X-hour rule derating)*ClassELCC%*(1-EFORd)</t>
  </si>
  <si>
    <t>Transition plan items:
Limited duration resources to begin utilizi
For ELCC analysis run prior to January 1, 2022, PJM will develop generic backcasts for wind and solar resources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</si>
  <si>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</si>
  <si>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</si>
  <si>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</si>
  <si>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</si>
  <si>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</si>
  <si>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</si>
  <si>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</si>
  <si>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</si>
  <si>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</si>
  <si>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r>
      <rPr>
        <i/>
        <strike/>
        <sz val="10"/>
        <color indexed="10"/>
        <rFont val="Arial"/>
        <family val="2"/>
      </rPr>
      <t>{{In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 P</t>
    </r>
    <r>
      <rPr>
        <i/>
        <u val="single"/>
        <strike/>
        <sz val="10"/>
        <color indexed="10"/>
        <rFont val="Arial"/>
        <family val="2"/>
      </rPr>
      <t>JM cannot do this in any implementation of ELCC</t>
    </r>
    <r>
      <rPr>
        <i/>
        <strike/>
        <sz val="10"/>
        <color indexed="10"/>
        <rFont val="Arial"/>
        <family val="2"/>
      </rPr>
      <t>}}</t>
    </r>
  </si>
  <si>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0"/>
        <color indexed="10"/>
        <rFont val="Arial"/>
        <family val="2"/>
      </rPr>
      <t>The FELCC value reflects the average/hybrid ELCC</t>
    </r>
    <r>
      <rPr>
        <sz val="10"/>
        <color indexed="10"/>
        <rFont val="Arial"/>
        <family val="2"/>
      </rPr>
      <t>, not the fleet average ELCC.</t>
    </r>
  </si>
  <si>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0"/>
        <color indexed="10"/>
        <rFont val="Arial"/>
        <family val="2"/>
      </rPr>
      <t xml:space="preserve"> </t>
    </r>
    <r>
      <rPr>
        <b/>
        <strike/>
        <sz val="10"/>
        <color indexed="10"/>
        <rFont val="Arial"/>
        <family val="2"/>
      </rPr>
      <t>3,5,or</t>
    </r>
    <r>
      <rPr>
        <b/>
        <sz val="10"/>
        <color indexed="10"/>
        <rFont val="Arial"/>
        <family val="2"/>
      </rPr>
      <t xml:space="preserve"> </t>
    </r>
    <r>
      <rPr>
        <b/>
        <u val="single"/>
        <sz val="10"/>
        <color indexed="10"/>
        <rFont val="Arial"/>
        <family val="2"/>
      </rPr>
      <t>7</t>
    </r>
    <r>
      <rPr>
        <b/>
        <sz val="10"/>
        <color indexed="10"/>
        <rFont val="Arial"/>
        <family val="2"/>
      </rPr>
      <t xml:space="preserve"> years</t>
    </r>
    <r>
      <rPr>
        <sz val="10"/>
        <color indexed="10"/>
        <rFont val="Arial"/>
        <family val="2"/>
      </rPr>
      <t>' values of average output in that performance window meets its existing ClassELCC% value. Otherwise, the Performance Adjustment value of the unit is reduced such that the Accredited UCAP is equal to the highest of the</t>
    </r>
    <r>
      <rPr>
        <b/>
        <sz val="10"/>
        <color indexed="10"/>
        <rFont val="Arial"/>
        <family val="2"/>
      </rPr>
      <t xml:space="preserve"> last</t>
    </r>
    <r>
      <rPr>
        <b/>
        <strike/>
        <sz val="10"/>
        <color indexed="10"/>
        <rFont val="Arial"/>
        <family val="2"/>
      </rPr>
      <t xml:space="preserve"> 3,5, or</t>
    </r>
    <r>
      <rPr>
        <b/>
        <sz val="10"/>
        <color indexed="10"/>
        <rFont val="Arial"/>
        <family val="2"/>
      </rPr>
      <t xml:space="preserve"> 7 </t>
    </r>
    <r>
      <rPr>
        <sz val="10"/>
        <color indexed="10"/>
        <rFont val="Arial"/>
        <family val="2"/>
      </rPr>
      <t xml:space="preserve">year's values of the average output of the unit in the window. 
</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</si>
  <si>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0"/>
        <color indexed="10"/>
        <rFont val="Arial"/>
        <family val="2"/>
      </rPr>
      <t>3</t>
    </r>
    <r>
      <rPr>
        <sz val="10"/>
        <color indexed="10"/>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0"/>
        <color indexed="10"/>
        <rFont val="Arial"/>
        <family val="2"/>
      </rPr>
      <t>3</t>
    </r>
    <r>
      <rPr>
        <sz val="10"/>
        <color indexed="10"/>
        <rFont val="Arial"/>
        <family val="2"/>
      </rPr>
      <t xml:space="preserve"> 7 year's values of the average output of the unit in the window. 
For the battery portion - must report outages. The outages will be taken into account in the EFORd
</t>
    </r>
    <r>
      <rPr>
        <u val="single"/>
        <sz val="10"/>
        <color indexed="10"/>
        <rFont val="Arial"/>
        <family val="2"/>
      </rPr>
      <t>(1-EFORd) is allocated only to battery portion, not intermittent.</t>
    </r>
  </si>
  <si>
    <r>
      <t xml:space="preserve">PJM will compute Forward ELCC (FELCC) values in MW blocks or commercial operation year which are indicative of the </t>
    </r>
    <r>
      <rPr>
        <u val="single"/>
        <sz val="14"/>
        <color indexed="10"/>
        <rFont val="Arial"/>
        <family val="2"/>
      </rPr>
      <t>Accredited UCAP</t>
    </r>
    <r>
      <rPr>
        <sz val="14"/>
        <color indexed="10"/>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</si>
  <si>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r>
      <t xml:space="preserve">
UCAP = ICAP*Fixed ClassELCC%*(1-EFORd). PJM may published a FELCC ClassELCC% curve for these resources to alleviate any modeling/runtime issues.
</t>
    </r>
  </si>
  <si>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color indexed="10"/>
        <rFont val="Arial"/>
        <family val="2"/>
      </rPr>
      <t>The FELCC value reflects the average/hybrid ELCC</t>
    </r>
    <r>
      <rPr>
        <sz val="14"/>
        <color indexed="10"/>
        <rFont val="Arial"/>
        <family val="2"/>
      </rPr>
      <t>, not the fleet average ELCC.</t>
    </r>
  </si>
  <si>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color indexed="10"/>
        <rFont val="Arial"/>
        <family val="2"/>
      </rPr>
      <t xml:space="preserve"> </t>
    </r>
    <r>
      <rPr>
        <b/>
        <strike/>
        <sz val="14"/>
        <color indexed="10"/>
        <rFont val="Arial"/>
        <family val="2"/>
      </rPr>
      <t>3,5,or</t>
    </r>
    <r>
      <rPr>
        <b/>
        <sz val="14"/>
        <color indexed="10"/>
        <rFont val="Arial"/>
        <family val="2"/>
      </rPr>
      <t xml:space="preserve"> </t>
    </r>
    <r>
      <rPr>
        <b/>
        <u val="single"/>
        <sz val="14"/>
        <color indexed="10"/>
        <rFont val="Arial"/>
        <family val="2"/>
      </rPr>
      <t>7</t>
    </r>
    <r>
      <rPr>
        <b/>
        <sz val="14"/>
        <color indexed="10"/>
        <rFont val="Arial"/>
        <family val="2"/>
      </rPr>
      <t xml:space="preserve"> years</t>
    </r>
    <r>
      <rPr>
        <sz val="14"/>
        <color indexed="10"/>
        <rFont val="Arial"/>
        <family val="2"/>
      </rPr>
      <t>' values of average output in that performance window meets its existing ClassELCC% value. Otherwise, the Performance Adjustment value of the unit is reduced such that the Accredited UCAP is equal to the highest of the</t>
    </r>
    <r>
      <rPr>
        <b/>
        <sz val="14"/>
        <color indexed="10"/>
        <rFont val="Arial"/>
        <family val="2"/>
      </rPr>
      <t xml:space="preserve"> last</t>
    </r>
    <r>
      <rPr>
        <b/>
        <strike/>
        <sz val="14"/>
        <color indexed="10"/>
        <rFont val="Arial"/>
        <family val="2"/>
      </rPr>
      <t xml:space="preserve"> 3,5, or</t>
    </r>
    <r>
      <rPr>
        <b/>
        <sz val="14"/>
        <color indexed="10"/>
        <rFont val="Arial"/>
        <family val="2"/>
      </rPr>
      <t xml:space="preserve"> 7 </t>
    </r>
    <r>
      <rPr>
        <sz val="14"/>
        <color indexed="10"/>
        <rFont val="Arial"/>
        <family val="2"/>
      </rPr>
      <t xml:space="preserve">year's values of the average output of the unit in the window. 
</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</si>
  <si>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color indexed="10"/>
        <rFont val="Arial"/>
        <family val="2"/>
      </rPr>
      <t>3</t>
    </r>
    <r>
      <rPr>
        <sz val="14"/>
        <color indexed="10"/>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color indexed="10"/>
        <rFont val="Arial"/>
        <family val="2"/>
      </rPr>
      <t>3</t>
    </r>
    <r>
      <rPr>
        <sz val="14"/>
        <color indexed="10"/>
        <rFont val="Arial"/>
        <family val="2"/>
      </rPr>
      <t xml:space="preserve"> 7 year's values of the average output of the unit in the window. 
For the battery portion - must report outages. The outages will be taken into account in the EFORd
</t>
    </r>
    <r>
      <rPr>
        <u val="single"/>
        <sz val="14"/>
        <color indexed="10"/>
        <rFont val="Arial"/>
        <family val="2"/>
      </rPr>
      <t>(1-EFORd) is allocated only to battery portion, not intermittent.</t>
    </r>
  </si>
  <si>
    <t>4, 6, 8 and 10 hour duration classes. Linear derating allowed.</t>
  </si>
  <si>
    <t xml:space="preserve">4, 6, 8 hour duration classes plus  a duration class corresponding to 100% ELCC resources. Linear derating allowed. </t>
  </si>
  <si>
    <t>Column12</t>
  </si>
  <si>
    <r>
      <t xml:space="preserve">PJM will compute Forward ELCC (FELCC) values in MW blocks or commercial operation year which are indicative of the </t>
    </r>
    <r>
      <rPr>
        <u val="single"/>
        <sz val="10"/>
        <color indexed="10"/>
        <rFont val="Arial"/>
        <family val="2"/>
      </rPr>
      <t>Accredited UCAP</t>
    </r>
    <r>
      <rPr>
        <sz val="10"/>
        <color indexed="10"/>
        <rFont val="Arial"/>
        <family val="2"/>
      </rPr>
      <t xml:space="preserve"> value obtainable going forward for those in the queue. </t>
    </r>
    <r>
      <rPr>
        <sz val="10"/>
        <rFont val="Arial"/>
        <family val="2"/>
      </rPr>
      <t>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</si>
  <si>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r>
      <rPr>
        <sz val="10"/>
        <rFont val="Arial"/>
        <family val="2"/>
      </rPr>
      <t>Resources cannot sell more in a given auction than their unit ELCCMW based on the most recent class ELCC% value and performance/backcast adjustment.</t>
    </r>
    <r>
      <rPr>
        <sz val="10"/>
        <color indexed="10"/>
        <rFont val="Arial"/>
        <family val="2"/>
      </rPr>
      <t xml:space="preserve">
**PJM will maintain an online version of the ELCC model, allowing entities to run the model for themselves. This online version will be updated with identical model information such that you could mirror PJM's actual results with the appropriate input.**</t>
    </r>
  </si>
  <si>
    <r>
      <rPr>
        <sz val="14"/>
        <rFont val="Arial"/>
        <family val="2"/>
      </rPr>
      <t xml:space="preserve">Resources cannot sell more in a given auction than their unit ELCCMW based on the most recent class ELCC% value and performance/backcast adjustment.
</t>
    </r>
    <r>
      <rPr>
        <sz val="14"/>
        <color indexed="10"/>
        <rFont val="Arial"/>
        <family val="2"/>
      </rPr>
      <t xml:space="preserve">
**PJM will maintain an online version of the ELCC model, allowing entities to run the model for themselves. This online version will be updated with identical model information such that you could mirror PJM's actual results with the appropriate input.**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</si>
</sst>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sz val="14"/>
      <color indexed="10"/>
      <name val="Arial"/>
      <family val="2"/>
    </font>
    <font>
      <i/>
      <sz val="14"/>
      <name val="Arial"/>
      <family val="2"/>
    </font>
    <font>
      <sz val="13"/>
      <name val="Arial"/>
      <family val="2"/>
    </font>
    <font>
      <strike/>
      <sz val="10"/>
      <name val="Arial"/>
      <family val="2"/>
    </font>
    <font>
      <sz val="10"/>
      <name val="Calibri"/>
      <family val="2"/>
    </font>
    <font>
      <sz val="9"/>
      <name val="Arial"/>
      <family val="2"/>
    </font>
    <font>
      <b/>
      <sz val="14"/>
      <color indexed="10"/>
      <name val="Arial"/>
      <family val="2"/>
    </font>
    <font>
      <b/>
      <strike/>
      <sz val="14"/>
      <color indexed="10"/>
      <name val="Arial"/>
      <family val="2"/>
    </font>
    <font>
      <strike/>
      <sz val="10"/>
      <color indexed="10"/>
      <name val="Arial"/>
      <family val="2"/>
    </font>
    <font>
      <u val="single"/>
      <sz val="10"/>
      <color indexed="10"/>
      <name val="Arial"/>
      <family val="2"/>
    </font>
    <font>
      <i/>
      <strike/>
      <sz val="10"/>
      <color indexed="10"/>
      <name val="Arial"/>
      <family val="2"/>
    </font>
    <font>
      <i/>
      <u val="single"/>
      <strike/>
      <sz val="10"/>
      <color indexed="10"/>
      <name val="Arial"/>
      <family val="2"/>
    </font>
    <font>
      <b/>
      <strike/>
      <sz val="10"/>
      <color indexed="10"/>
      <name val="Arial"/>
      <family val="2"/>
    </font>
    <font>
      <b/>
      <sz val="10"/>
      <color indexed="10"/>
      <name val="Arial"/>
      <family val="2"/>
    </font>
    <font>
      <b/>
      <u val="single"/>
      <sz val="10"/>
      <color indexed="10"/>
      <name val="Arial"/>
      <family val="2"/>
    </font>
    <font>
      <u val="single"/>
      <sz val="14"/>
      <color indexed="10"/>
      <name val="Arial"/>
      <family val="2"/>
    </font>
    <font>
      <i/>
      <strike/>
      <sz val="14"/>
      <color indexed="10"/>
      <name val="Arial"/>
      <family val="2"/>
    </font>
    <font>
      <strike/>
      <sz val="14"/>
      <color indexed="10"/>
      <name val="Arial"/>
      <family val="2"/>
    </font>
    <font>
      <b/>
      <u val="single"/>
      <sz val="14"/>
      <color indexed="10"/>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12"/>
      <color indexed="8"/>
      <name val="Arial"/>
      <family val="2"/>
    </font>
    <font>
      <sz val="8"/>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2"/>
      <color rgb="FF000000"/>
      <name val="Arial"/>
      <family val="2"/>
    </font>
    <font>
      <sz val="14"/>
      <color rgb="FFFF0000"/>
      <name val="Arial"/>
      <family val="2"/>
    </font>
    <font>
      <b/>
      <sz val="14"/>
      <color rgb="FFFF0000"/>
      <name val="Arial"/>
      <family val="2"/>
    </font>
    <font>
      <sz val="10"/>
      <color rgb="FFFF0000"/>
      <name val="Arial"/>
      <family val="2"/>
    </font>
    <font>
      <sz val="8"/>
      <color rgb="FFFF0000"/>
      <name val="Arial"/>
      <family val="2"/>
    </font>
  </fonts>
  <fills count="50">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67" fillId="38" borderId="0" applyNumberFormat="0" applyBorder="0" applyAlignment="0" applyProtection="0"/>
    <xf numFmtId="0" fontId="68"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41"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2" borderId="1" applyNumberFormat="0" applyAlignment="0" applyProtection="0"/>
    <xf numFmtId="0" fontId="77" fillId="0" borderId="7" applyNumberFormat="0" applyFill="0" applyAlignment="0" applyProtection="0"/>
    <xf numFmtId="0" fontId="78" fillId="43" borderId="0" applyNumberFormat="0" applyBorder="0" applyAlignment="0" applyProtection="0"/>
    <xf numFmtId="0" fontId="0" fillId="44" borderId="8" applyNumberFormat="0" applyFont="0" applyAlignment="0" applyProtection="0"/>
    <xf numFmtId="0" fontId="79" fillId="39" borderId="9"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52">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2" fillId="0" borderId="0" xfId="0" applyFont="1" applyFill="1" applyAlignment="1">
      <alignment vertical="top" wrapText="1"/>
    </xf>
    <xf numFmtId="0" fontId="0" fillId="0" borderId="0" xfId="0" applyAlignment="1">
      <alignment vertical="center"/>
    </xf>
    <xf numFmtId="0" fontId="8" fillId="45" borderId="0" xfId="0" applyFont="1" applyFill="1" applyAlignment="1">
      <alignment horizontal="center" vertical="center"/>
    </xf>
    <xf numFmtId="0" fontId="15" fillId="45" borderId="0" xfId="0" applyFont="1" applyFill="1" applyAlignment="1">
      <alignment horizontal="center" vertical="center"/>
    </xf>
    <xf numFmtId="0" fontId="15" fillId="45"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0" fillId="14" borderId="0" xfId="0" applyFill="1" applyAlignment="1">
      <alignment vertical="center" wrapText="1"/>
    </xf>
    <xf numFmtId="0" fontId="0" fillId="2" borderId="0" xfId="0" applyFont="1" applyFill="1" applyAlignment="1">
      <alignment vertical="center" wrapText="1"/>
    </xf>
    <xf numFmtId="0" fontId="0" fillId="15" borderId="0" xfId="0" applyFont="1" applyFill="1" applyAlignment="1">
      <alignment vertical="center" wrapText="1"/>
    </xf>
    <xf numFmtId="0" fontId="0" fillId="2" borderId="0" xfId="0" applyFont="1" applyFill="1" applyAlignment="1">
      <alignment vertical="center"/>
    </xf>
    <xf numFmtId="0" fontId="0" fillId="14" borderId="0" xfId="0" applyFont="1" applyFill="1" applyAlignment="1">
      <alignment vertical="center"/>
    </xf>
    <xf numFmtId="0" fontId="17" fillId="0" borderId="0" xfId="0" applyFont="1" applyAlignment="1">
      <alignment horizontal="center" vertical="center" wrapText="1"/>
    </xf>
    <xf numFmtId="0" fontId="17" fillId="0" borderId="0" xfId="0" applyFont="1" applyFill="1" applyAlignment="1">
      <alignment vertical="center" wrapText="1"/>
    </xf>
    <xf numFmtId="0" fontId="0" fillId="14" borderId="0" xfId="0" applyFont="1" applyFill="1" applyAlignment="1">
      <alignment vertical="center" wrapText="1"/>
    </xf>
    <xf numFmtId="0" fontId="9" fillId="0" borderId="0" xfId="0" applyFont="1" applyFill="1" applyAlignment="1">
      <alignment vertical="center"/>
    </xf>
    <xf numFmtId="0" fontId="17" fillId="0" borderId="0" xfId="0" applyFont="1" applyFill="1" applyBorder="1" applyAlignment="1">
      <alignment vertical="center" wrapText="1"/>
    </xf>
    <xf numFmtId="0" fontId="0" fillId="46" borderId="0" xfId="0" applyFont="1" applyFill="1" applyAlignment="1">
      <alignment vertical="center" wrapText="1"/>
    </xf>
    <xf numFmtId="0" fontId="0" fillId="46" borderId="0" xfId="0" applyFont="1" applyFill="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27" fillId="0" borderId="0" xfId="0" applyFont="1" applyFill="1" applyAlignment="1">
      <alignment vertical="top" wrapText="1"/>
    </xf>
    <xf numFmtId="0" fontId="81" fillId="0" borderId="0" xfId="0" applyFont="1" applyAlignment="1">
      <alignment vertical="center" wrapText="1"/>
    </xf>
    <xf numFmtId="0" fontId="34" fillId="0" borderId="0" xfId="0" applyFont="1" applyAlignment="1">
      <alignment wrapText="1"/>
    </xf>
    <xf numFmtId="0" fontId="2" fillId="14" borderId="0" xfId="0" applyFont="1" applyFill="1" applyAlignment="1">
      <alignment vertical="center" wrapText="1"/>
    </xf>
    <xf numFmtId="0" fontId="2" fillId="0" borderId="0" xfId="0" applyFont="1" applyFill="1" applyAlignment="1">
      <alignment vertical="top" wrapText="1"/>
    </xf>
    <xf numFmtId="0" fontId="2" fillId="15" borderId="0" xfId="0" applyFont="1" applyFill="1" applyAlignment="1">
      <alignment vertical="center" wrapText="1"/>
    </xf>
    <xf numFmtId="0" fontId="35" fillId="0" borderId="0" xfId="0" applyFont="1" applyFill="1" applyAlignment="1">
      <alignment vertical="top" wrapText="1"/>
    </xf>
    <xf numFmtId="0" fontId="35" fillId="14" borderId="0" xfId="0" applyFont="1" applyFill="1" applyAlignment="1">
      <alignment vertical="center" wrapText="1"/>
    </xf>
    <xf numFmtId="0" fontId="82" fillId="0" borderId="0" xfId="60" applyFont="1" applyFill="1" applyAlignment="1">
      <alignment vertical="top" wrapText="1"/>
    </xf>
    <xf numFmtId="0" fontId="82" fillId="0" borderId="0" xfId="0" applyFont="1" applyFill="1" applyAlignment="1">
      <alignment vertical="top" wrapText="1"/>
    </xf>
    <xf numFmtId="0" fontId="82" fillId="0" borderId="0" xfId="0" applyFont="1" applyFill="1" applyAlignment="1">
      <alignment horizontal="left" vertical="top" wrapText="1"/>
    </xf>
    <xf numFmtId="0" fontId="83" fillId="0" borderId="0" xfId="0" applyFont="1" applyFill="1" applyAlignment="1">
      <alignment vertical="top" wrapText="1"/>
    </xf>
    <xf numFmtId="0" fontId="84" fillId="2" borderId="0" xfId="0" applyFont="1" applyFill="1" applyAlignment="1">
      <alignment vertical="center" wrapText="1"/>
    </xf>
    <xf numFmtId="0" fontId="85" fillId="2" borderId="0" xfId="0" applyFont="1" applyFill="1" applyAlignment="1">
      <alignment vertical="center" wrapText="1"/>
    </xf>
    <xf numFmtId="0" fontId="84" fillId="15" borderId="0" xfId="0" applyFont="1" applyFill="1" applyAlignment="1">
      <alignment vertical="center" wrapText="1"/>
    </xf>
    <xf numFmtId="0" fontId="84" fillId="47" borderId="0" xfId="0" applyFont="1" applyFill="1" applyAlignment="1">
      <alignment vertical="center" wrapText="1"/>
    </xf>
    <xf numFmtId="0" fontId="84" fillId="14" borderId="22" xfId="0" applyFont="1" applyFill="1" applyBorder="1" applyAlignment="1">
      <alignment vertical="center" wrapText="1"/>
    </xf>
    <xf numFmtId="0" fontId="84" fillId="48" borderId="22" xfId="0" applyFont="1" applyFill="1" applyBorder="1" applyAlignment="1">
      <alignment vertical="center" wrapText="1"/>
    </xf>
    <xf numFmtId="0" fontId="84" fillId="46" borderId="0" xfId="0" applyFont="1" applyFill="1" applyAlignment="1">
      <alignment vertical="center" wrapText="1"/>
    </xf>
    <xf numFmtId="0" fontId="83" fillId="0" borderId="0" xfId="0" applyFont="1" applyFill="1" applyAlignment="1">
      <alignment vertical="top" wrapText="1"/>
    </xf>
    <xf numFmtId="0" fontId="83" fillId="0" borderId="0" xfId="0" applyFont="1" applyFill="1" applyAlignment="1">
      <alignment vertical="top" wrapText="1"/>
    </xf>
    <xf numFmtId="0" fontId="82" fillId="0" borderId="0" xfId="0" applyFont="1" applyFill="1" applyAlignment="1">
      <alignment vertical="top" wrapText="1"/>
    </xf>
    <xf numFmtId="0" fontId="82" fillId="15" borderId="0" xfId="0" applyFont="1" applyFill="1" applyAlignment="1">
      <alignment vertical="center" wrapText="1"/>
    </xf>
    <xf numFmtId="0" fontId="82" fillId="48" borderId="22" xfId="0" applyFont="1" applyFill="1" applyBorder="1" applyAlignment="1">
      <alignment vertical="center" wrapText="1"/>
    </xf>
    <xf numFmtId="0" fontId="82" fillId="47" borderId="0" xfId="0" applyFont="1" applyFill="1" applyAlignment="1">
      <alignment vertical="center" wrapText="1"/>
    </xf>
    <xf numFmtId="0" fontId="82" fillId="14" borderId="22" xfId="0" applyFont="1" applyFill="1" applyBorder="1" applyAlignment="1">
      <alignment vertical="center" wrapText="1"/>
    </xf>
    <xf numFmtId="0" fontId="82" fillId="46" borderId="0" xfId="0" applyFont="1" applyFill="1" applyAlignment="1">
      <alignment vertical="center" wrapText="1"/>
    </xf>
    <xf numFmtId="0" fontId="82" fillId="0" borderId="0" xfId="0" applyFont="1" applyFill="1" applyAlignment="1">
      <alignment vertical="top" wrapText="1"/>
    </xf>
    <xf numFmtId="0" fontId="82" fillId="0" borderId="0" xfId="0" applyFont="1" applyFill="1" applyAlignment="1">
      <alignment vertical="top"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9"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9" fillId="49" borderId="0" xfId="0" applyFont="1" applyFill="1" applyAlignment="1">
      <alignment horizontal="center" vertical="center"/>
    </xf>
    <xf numFmtId="0" fontId="0" fillId="0" borderId="0" xfId="0" applyFont="1" applyAlignment="1">
      <alignment vertical="center"/>
    </xf>
    <xf numFmtId="0" fontId="8" fillId="45" borderId="0" xfId="0" applyFont="1" applyFill="1" applyAlignment="1">
      <alignment horizontal="center" vertical="center"/>
    </xf>
    <xf numFmtId="0" fontId="11" fillId="0" borderId="0" xfId="0" applyFont="1" applyFill="1" applyAlignment="1">
      <alignment horizontal="center" vertical="center"/>
    </xf>
    <xf numFmtId="0" fontId="0" fillId="0" borderId="0" xfId="0" applyAlignment="1">
      <alignment vertical="center"/>
    </xf>
    <xf numFmtId="0" fontId="10"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514350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810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477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Column1"/>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PJM"/>
    <tableColumn id="4" name="B - AEP Energy"/>
    <tableColumn id="5" name="C -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75">
      <c r="A1" s="126" t="str">
        <f>Setup!A2</f>
        <v>Capacity Capability Senior Task Force</v>
      </c>
      <c r="B1" s="126"/>
    </row>
    <row r="2" spans="1:2" ht="15.75">
      <c r="A2" s="127" t="str">
        <f>Setup!A5</f>
        <v>Effective Load Carrying Capability</v>
      </c>
      <c r="B2" s="127"/>
    </row>
    <row r="3" spans="1:2" ht="15.75">
      <c r="A3" s="128" t="s">
        <v>22</v>
      </c>
      <c r="B3" s="128"/>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tabSelected="1" zoomScale="90" zoomScaleNormal="90" zoomScalePageLayoutView="0" workbookViewId="0" topLeftCell="A4">
      <pane xSplit="2" ySplit="3" topLeftCell="C7" activePane="bottomRight" state="frozen"/>
      <selection pane="topLeft" activeCell="A4" sqref="A4"/>
      <selection pane="topRight" activeCell="C4" sqref="C4"/>
      <selection pane="bottomLeft" activeCell="A7" sqref="A7"/>
      <selection pane="bottomRight" activeCell="F20" sqref="F20"/>
    </sheetView>
  </sheetViews>
  <sheetFormatPr defaultColWidth="10.8515625" defaultRowHeight="12.75"/>
  <cols>
    <col min="1" max="1" width="5.421875" style="42" customWidth="1"/>
    <col min="2" max="2" width="53.8515625" style="39" customWidth="1"/>
    <col min="3" max="3" width="9.8515625" style="39" customWidth="1"/>
    <col min="4" max="4" width="37.140625" style="39" customWidth="1"/>
    <col min="5" max="5" width="126.140625" style="39" customWidth="1"/>
    <col min="6" max="7" width="86.421875" style="39" customWidth="1"/>
    <col min="8" max="8" width="60.140625" style="39" customWidth="1"/>
    <col min="9" max="9" width="74.8515625" style="39" customWidth="1"/>
    <col min="10" max="10" width="118.8515625" style="39" customWidth="1"/>
    <col min="11" max="11" width="90.421875" style="39" customWidth="1"/>
    <col min="12" max="12" width="50.14062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29" t="str">
        <f>Setup!A2</f>
        <v>Capacity Capability Senior Task Force</v>
      </c>
      <c r="B1" s="129"/>
      <c r="C1" s="129"/>
      <c r="D1" s="129"/>
      <c r="E1" s="129"/>
      <c r="F1" s="129"/>
      <c r="G1" s="129"/>
      <c r="H1" s="129"/>
      <c r="I1" s="129"/>
      <c r="J1" s="129"/>
    </row>
    <row r="2" spans="1:10" ht="18">
      <c r="A2" s="130" t="str">
        <f>Setup!A5</f>
        <v>Effective Load Carrying Capability</v>
      </c>
      <c r="B2" s="130"/>
      <c r="C2" s="130"/>
      <c r="D2" s="130"/>
      <c r="E2" s="130"/>
      <c r="F2" s="130"/>
      <c r="G2" s="130"/>
      <c r="H2" s="130"/>
      <c r="I2" s="130"/>
      <c r="J2" s="130"/>
    </row>
    <row r="3" spans="1:56" s="41" customFormat="1" ht="18">
      <c r="A3" s="132" t="s">
        <v>12</v>
      </c>
      <c r="B3" s="132"/>
      <c r="C3" s="132"/>
      <c r="D3" s="132"/>
      <c r="E3" s="132"/>
      <c r="F3" s="132"/>
      <c r="G3" s="132"/>
      <c r="H3" s="132"/>
      <c r="I3" s="132"/>
      <c r="J3" s="132"/>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1">
      <c r="D5" s="131" t="s">
        <v>187</v>
      </c>
      <c r="E5" s="131"/>
      <c r="F5" s="131"/>
      <c r="G5" s="131"/>
      <c r="H5" s="131"/>
      <c r="I5" s="131"/>
      <c r="J5" s="131"/>
    </row>
    <row r="6" spans="1:21" ht="21">
      <c r="A6" s="43" t="s">
        <v>15</v>
      </c>
      <c r="B6" s="44" t="s">
        <v>188</v>
      </c>
      <c r="C6" s="44" t="s">
        <v>28</v>
      </c>
      <c r="D6" s="39" t="s">
        <v>11</v>
      </c>
      <c r="E6" s="39" t="s">
        <v>0</v>
      </c>
      <c r="F6" s="39" t="s">
        <v>1</v>
      </c>
      <c r="G6" s="39" t="s">
        <v>2</v>
      </c>
      <c r="H6" s="39" t="s">
        <v>3</v>
      </c>
      <c r="I6" s="39" t="s">
        <v>4</v>
      </c>
      <c r="J6" s="39" t="s">
        <v>164</v>
      </c>
      <c r="K6" s="45" t="s">
        <v>183</v>
      </c>
      <c r="L6" s="45" t="s">
        <v>185</v>
      </c>
      <c r="M6" s="46" t="s">
        <v>230</v>
      </c>
      <c r="N6" s="46" t="s">
        <v>288</v>
      </c>
      <c r="O6" s="46"/>
      <c r="P6" s="46"/>
      <c r="Q6" s="46"/>
      <c r="R6" s="46"/>
      <c r="S6" s="46"/>
      <c r="T6" s="46"/>
      <c r="U6" s="46"/>
    </row>
    <row r="7" spans="1:21" s="51" customFormat="1" ht="117" customHeight="1">
      <c r="A7" s="50" t="s">
        <v>46</v>
      </c>
      <c r="B7" s="47" t="s">
        <v>47</v>
      </c>
      <c r="C7" s="47"/>
      <c r="D7" s="53" t="s">
        <v>119</v>
      </c>
      <c r="E7" s="53" t="s">
        <v>260</v>
      </c>
      <c r="F7" s="116" t="s">
        <v>267</v>
      </c>
      <c r="G7" s="46"/>
      <c r="H7" s="46"/>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141</v>
      </c>
      <c r="F9" s="47"/>
      <c r="G9" s="46"/>
      <c r="H9" s="46"/>
      <c r="I9" s="46"/>
      <c r="J9" s="46"/>
      <c r="K9" s="46"/>
      <c r="L9" s="46"/>
      <c r="M9" s="46"/>
      <c r="N9" s="46"/>
      <c r="O9" s="46"/>
      <c r="P9" s="46"/>
      <c r="Q9" s="46"/>
      <c r="R9" s="46"/>
      <c r="S9" s="46"/>
      <c r="T9" s="46"/>
      <c r="U9" s="46"/>
    </row>
    <row r="10" spans="1:21" s="51" customFormat="1" ht="90">
      <c r="A10" s="50"/>
      <c r="B10" s="47" t="s">
        <v>136</v>
      </c>
      <c r="C10" s="47"/>
      <c r="D10" s="46" t="s">
        <v>119</v>
      </c>
      <c r="E10" s="47" t="s">
        <v>152</v>
      </c>
      <c r="F10" s="47" t="s">
        <v>118</v>
      </c>
      <c r="G10" s="47" t="s">
        <v>108</v>
      </c>
      <c r="H10" s="47" t="s">
        <v>145</v>
      </c>
      <c r="I10" s="47" t="s">
        <v>181</v>
      </c>
      <c r="J10" s="47" t="s">
        <v>192</v>
      </c>
      <c r="K10" s="108" t="s">
        <v>263</v>
      </c>
      <c r="L10" s="108" t="s">
        <v>262</v>
      </c>
      <c r="M10" s="124" t="s">
        <v>286</v>
      </c>
      <c r="N10" s="125" t="s">
        <v>287</v>
      </c>
      <c r="O10" s="46"/>
      <c r="P10" s="46"/>
      <c r="Q10" s="46"/>
      <c r="R10" s="46"/>
      <c r="S10" s="46"/>
      <c r="T10" s="46"/>
      <c r="U10" s="46"/>
    </row>
    <row r="11" spans="1:21" s="51" customFormat="1" ht="90">
      <c r="A11" s="50"/>
      <c r="B11" s="47" t="s">
        <v>137</v>
      </c>
      <c r="C11" s="47"/>
      <c r="D11" s="46" t="s">
        <v>119</v>
      </c>
      <c r="E11" s="97" t="s">
        <v>248</v>
      </c>
      <c r="F11" s="47" t="s">
        <v>146</v>
      </c>
      <c r="G11" s="46" t="s">
        <v>144</v>
      </c>
      <c r="H11" s="108" t="s">
        <v>261</v>
      </c>
      <c r="I11" s="46"/>
      <c r="J11" s="47" t="s">
        <v>192</v>
      </c>
      <c r="K11" s="117" t="s">
        <v>268</v>
      </c>
      <c r="L11" s="46"/>
      <c r="M11" s="46"/>
      <c r="N11" s="46"/>
      <c r="O11" s="46"/>
      <c r="P11" s="46"/>
      <c r="Q11" s="46"/>
      <c r="R11" s="46"/>
      <c r="S11" s="46"/>
      <c r="T11" s="46"/>
      <c r="U11" s="46"/>
    </row>
    <row r="12" spans="1:21" s="51" customFormat="1" ht="18">
      <c r="A12" s="52" t="s">
        <v>124</v>
      </c>
      <c r="B12" s="53" t="s">
        <v>139</v>
      </c>
      <c r="C12" s="47"/>
      <c r="D12" s="47"/>
      <c r="E12" s="47" t="s">
        <v>172</v>
      </c>
      <c r="F12" s="47"/>
      <c r="G12" s="46"/>
      <c r="H12" s="46"/>
      <c r="I12" s="46"/>
      <c r="J12" s="46"/>
      <c r="K12" s="46"/>
      <c r="L12" s="46"/>
      <c r="M12" s="46"/>
      <c r="N12" s="46"/>
      <c r="O12" s="46"/>
      <c r="P12" s="46"/>
      <c r="Q12" s="46"/>
      <c r="R12" s="46"/>
      <c r="S12" s="46"/>
      <c r="T12" s="46"/>
      <c r="U12" s="46"/>
    </row>
    <row r="13" spans="1:21" s="51" customFormat="1" ht="162">
      <c r="A13" s="52">
        <v>2</v>
      </c>
      <c r="B13" s="53" t="s">
        <v>194</v>
      </c>
      <c r="C13" s="46"/>
      <c r="D13" s="46"/>
      <c r="E13" s="47" t="s">
        <v>173</v>
      </c>
      <c r="F13" s="105" t="s">
        <v>257</v>
      </c>
      <c r="G13" s="105" t="s">
        <v>281</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210</v>
      </c>
      <c r="F14" s="47" t="s">
        <v>110</v>
      </c>
      <c r="G14" s="47" t="s">
        <v>109</v>
      </c>
      <c r="H14" s="47" t="s">
        <v>174</v>
      </c>
      <c r="I14" s="118" t="s">
        <v>270</v>
      </c>
      <c r="J14" s="46"/>
      <c r="K14" s="46"/>
      <c r="L14" s="46"/>
      <c r="M14" s="46"/>
      <c r="N14" s="46"/>
      <c r="O14" s="46"/>
      <c r="P14" s="46"/>
      <c r="Q14" s="46"/>
      <c r="R14" s="46"/>
      <c r="S14" s="46"/>
      <c r="T14" s="46"/>
      <c r="U14" s="46"/>
    </row>
    <row r="15" spans="1:21" s="51" customFormat="1" ht="349.5" customHeight="1">
      <c r="A15" s="52" t="s">
        <v>128</v>
      </c>
      <c r="B15" s="53" t="s">
        <v>131</v>
      </c>
      <c r="C15" s="46"/>
      <c r="D15" s="47" t="s">
        <v>153</v>
      </c>
      <c r="E15" s="47" t="s">
        <v>249</v>
      </c>
      <c r="F15" s="47" t="s">
        <v>175</v>
      </c>
      <c r="G15" s="119" t="s">
        <v>269</v>
      </c>
      <c r="H15" s="47"/>
      <c r="I15" s="47"/>
      <c r="J15" s="46"/>
      <c r="K15" s="46"/>
      <c r="L15" s="46"/>
      <c r="M15" s="46"/>
      <c r="N15" s="46"/>
      <c r="O15" s="46"/>
      <c r="P15" s="46"/>
      <c r="Q15" s="46"/>
      <c r="R15" s="46"/>
      <c r="S15" s="46"/>
      <c r="T15" s="46"/>
      <c r="U15" s="46"/>
    </row>
    <row r="16" spans="1:21" s="51" customFormat="1" ht="144">
      <c r="A16" s="52" t="s">
        <v>155</v>
      </c>
      <c r="B16" s="53" t="s">
        <v>156</v>
      </c>
      <c r="C16" s="46"/>
      <c r="D16" s="47"/>
      <c r="E16" s="47" t="s">
        <v>211</v>
      </c>
      <c r="F16" s="119" t="s">
        <v>291</v>
      </c>
      <c r="G16" s="47"/>
      <c r="H16" s="47"/>
      <c r="I16" s="47"/>
      <c r="J16" s="46"/>
      <c r="K16" s="46"/>
      <c r="L16" s="46"/>
      <c r="M16" s="46"/>
      <c r="N16" s="46"/>
      <c r="O16" s="46"/>
      <c r="P16" s="46"/>
      <c r="Q16" s="46"/>
      <c r="R16" s="46"/>
      <c r="S16" s="46"/>
      <c r="T16" s="46"/>
      <c r="U16" s="46"/>
    </row>
    <row r="17" spans="1:21" s="51" customFormat="1" ht="90">
      <c r="A17" s="52" t="s">
        <v>157</v>
      </c>
      <c r="B17" s="53" t="s">
        <v>159</v>
      </c>
      <c r="C17" s="46"/>
      <c r="D17" s="47" t="s">
        <v>218</v>
      </c>
      <c r="E17" s="69" t="s">
        <v>215</v>
      </c>
      <c r="F17" s="47"/>
      <c r="G17" s="47"/>
      <c r="H17" s="47"/>
      <c r="I17" s="47"/>
      <c r="J17" s="46"/>
      <c r="K17" s="46"/>
      <c r="L17" s="46"/>
      <c r="M17" s="46"/>
      <c r="N17" s="46"/>
      <c r="O17" s="46"/>
      <c r="P17" s="46"/>
      <c r="Q17" s="46"/>
      <c r="R17" s="46"/>
      <c r="S17" s="46"/>
      <c r="T17" s="46"/>
      <c r="U17" s="46"/>
    </row>
    <row r="18" spans="1:21" s="51" customFormat="1" ht="126">
      <c r="A18" s="52"/>
      <c r="B18" s="53" t="s">
        <v>189</v>
      </c>
      <c r="C18" s="46"/>
      <c r="D18" s="47" t="s">
        <v>217</v>
      </c>
      <c r="E18" s="47" t="s">
        <v>213</v>
      </c>
      <c r="F18" s="47"/>
      <c r="G18" s="47"/>
      <c r="H18" s="47"/>
      <c r="I18" s="46"/>
      <c r="J18" s="46"/>
      <c r="K18" s="46"/>
      <c r="L18" s="46"/>
      <c r="M18" s="46"/>
      <c r="N18" s="46"/>
      <c r="O18" s="46"/>
      <c r="P18" s="46"/>
      <c r="Q18" s="46"/>
      <c r="R18" s="46"/>
      <c r="S18" s="46"/>
      <c r="T18" s="46"/>
      <c r="U18" s="46"/>
    </row>
    <row r="19" spans="1:21" s="51" customFormat="1" ht="54">
      <c r="A19" s="52"/>
      <c r="B19" s="53" t="s">
        <v>190</v>
      </c>
      <c r="C19" s="46"/>
      <c r="D19" s="47" t="s">
        <v>245</v>
      </c>
      <c r="E19" s="47" t="s">
        <v>214</v>
      </c>
      <c r="F19" s="47" t="s">
        <v>229</v>
      </c>
      <c r="G19" s="47"/>
      <c r="H19" s="47"/>
      <c r="I19" s="46"/>
      <c r="J19" s="46"/>
      <c r="K19" s="46"/>
      <c r="L19" s="46"/>
      <c r="M19" s="46"/>
      <c r="N19" s="46"/>
      <c r="O19" s="46"/>
      <c r="P19" s="46"/>
      <c r="Q19" s="46"/>
      <c r="R19" s="46"/>
      <c r="S19" s="46"/>
      <c r="T19" s="46"/>
      <c r="U19" s="46"/>
    </row>
    <row r="20" spans="1:21" s="51" customFormat="1" ht="108">
      <c r="A20" s="52"/>
      <c r="B20" s="53" t="s">
        <v>191</v>
      </c>
      <c r="C20" s="46"/>
      <c r="D20" s="47" t="s">
        <v>246</v>
      </c>
      <c r="E20" s="47" t="s">
        <v>216</v>
      </c>
      <c r="F20" s="106" t="s">
        <v>229</v>
      </c>
      <c r="G20" s="47"/>
      <c r="H20" s="47"/>
      <c r="I20" s="46"/>
      <c r="J20" s="46"/>
      <c r="K20" s="46"/>
      <c r="L20" s="46"/>
      <c r="M20" s="46"/>
      <c r="N20" s="46"/>
      <c r="O20" s="46"/>
      <c r="P20" s="46"/>
      <c r="Q20" s="46"/>
      <c r="R20" s="46"/>
      <c r="S20" s="46"/>
      <c r="T20" s="46"/>
      <c r="U20" s="46"/>
    </row>
    <row r="21" spans="1:21" s="51" customFormat="1" ht="18">
      <c r="A21" s="52" t="s">
        <v>158</v>
      </c>
      <c r="B21" s="53" t="s">
        <v>160</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189</v>
      </c>
      <c r="C22" s="46"/>
      <c r="D22" s="47" t="s">
        <v>221</v>
      </c>
      <c r="E22" s="47" t="s">
        <v>219</v>
      </c>
      <c r="F22" s="119" t="s">
        <v>272</v>
      </c>
      <c r="G22" s="47"/>
      <c r="H22" s="47"/>
      <c r="I22" s="46"/>
      <c r="J22" s="46"/>
      <c r="K22" s="46"/>
      <c r="L22" s="46"/>
      <c r="M22" s="46"/>
      <c r="N22" s="46"/>
      <c r="O22" s="46"/>
      <c r="P22" s="46"/>
      <c r="Q22" s="46"/>
      <c r="R22" s="46"/>
      <c r="S22" s="46"/>
      <c r="T22" s="46"/>
      <c r="U22" s="46"/>
    </row>
    <row r="23" spans="1:21" s="51" customFormat="1" ht="126">
      <c r="A23" s="52"/>
      <c r="B23" s="53" t="s">
        <v>190</v>
      </c>
      <c r="C23" s="46"/>
      <c r="D23" s="47" t="s">
        <v>222</v>
      </c>
      <c r="E23" s="47" t="s">
        <v>220</v>
      </c>
      <c r="F23" s="47" t="s">
        <v>231</v>
      </c>
      <c r="G23" s="108" t="s">
        <v>266</v>
      </c>
      <c r="H23" s="120" t="s">
        <v>282</v>
      </c>
      <c r="I23" s="46"/>
      <c r="J23" s="46"/>
      <c r="K23" s="46"/>
      <c r="L23" s="46"/>
      <c r="M23" s="46"/>
      <c r="N23" s="46"/>
      <c r="O23" s="46"/>
      <c r="P23" s="46"/>
      <c r="Q23" s="46"/>
      <c r="R23" s="46"/>
      <c r="S23" s="46"/>
      <c r="T23" s="46"/>
      <c r="U23" s="46"/>
    </row>
    <row r="24" spans="1:21" s="51" customFormat="1" ht="166.5">
      <c r="A24" s="52"/>
      <c r="B24" s="53" t="s">
        <v>191</v>
      </c>
      <c r="C24" s="46"/>
      <c r="D24" s="47" t="s">
        <v>223</v>
      </c>
      <c r="E24" s="47" t="s">
        <v>250</v>
      </c>
      <c r="F24" s="119" t="s">
        <v>273</v>
      </c>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176</v>
      </c>
      <c r="I25" s="99" t="s">
        <v>254</v>
      </c>
      <c r="J25" s="122" t="s">
        <v>283</v>
      </c>
      <c r="K25" s="46"/>
      <c r="L25" s="46"/>
      <c r="M25" s="46"/>
      <c r="N25" s="46"/>
      <c r="O25" s="46"/>
      <c r="P25" s="46"/>
      <c r="Q25" s="46"/>
      <c r="R25" s="46"/>
      <c r="S25" s="46"/>
      <c r="T25" s="46"/>
      <c r="U25" s="46"/>
    </row>
    <row r="26" spans="1:21" s="51" customFormat="1" ht="324">
      <c r="A26" s="52">
        <v>4</v>
      </c>
      <c r="B26" s="48" t="s">
        <v>140</v>
      </c>
      <c r="C26" s="46"/>
      <c r="D26" s="46" t="s">
        <v>119</v>
      </c>
      <c r="E26" s="47" t="s">
        <v>264</v>
      </c>
      <c r="F26" s="47" t="s">
        <v>114</v>
      </c>
      <c r="G26" s="47" t="s">
        <v>115</v>
      </c>
      <c r="H26" s="47" t="s">
        <v>116</v>
      </c>
      <c r="I26" s="47" t="s">
        <v>165</v>
      </c>
      <c r="J26" s="47" t="s">
        <v>166</v>
      </c>
      <c r="K26" s="47" t="s">
        <v>182</v>
      </c>
      <c r="L26" s="47" t="s">
        <v>184</v>
      </c>
      <c r="M26" s="47" t="s">
        <v>232</v>
      </c>
      <c r="N26" s="47"/>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98">
      <c r="A28" s="52"/>
      <c r="B28" s="47" t="s">
        <v>135</v>
      </c>
      <c r="C28" s="46"/>
      <c r="D28" s="46" t="s">
        <v>120</v>
      </c>
      <c r="E28" s="47" t="s">
        <v>224</v>
      </c>
      <c r="F28" s="47" t="s">
        <v>177</v>
      </c>
      <c r="G28" s="47" t="s">
        <v>227</v>
      </c>
      <c r="H28" s="98" t="s">
        <v>243</v>
      </c>
      <c r="I28" s="106" t="s">
        <v>258</v>
      </c>
      <c r="J28" s="123" t="s">
        <v>284</v>
      </c>
      <c r="K28" s="46"/>
      <c r="L28" s="46"/>
      <c r="M28" s="46"/>
      <c r="N28" s="46"/>
      <c r="O28" s="46"/>
      <c r="P28" s="46"/>
      <c r="Q28" s="46"/>
      <c r="R28" s="46"/>
      <c r="S28" s="46"/>
      <c r="T28" s="46"/>
      <c r="U28" s="46"/>
    </row>
    <row r="29" spans="1:21" s="51" customFormat="1" ht="18">
      <c r="A29" s="52"/>
      <c r="B29" s="47" t="s">
        <v>136</v>
      </c>
      <c r="C29" s="46"/>
      <c r="D29" s="46"/>
      <c r="E29" s="47" t="s">
        <v>251</v>
      </c>
      <c r="F29" s="47" t="s">
        <v>179</v>
      </c>
      <c r="G29" s="123" t="s">
        <v>274</v>
      </c>
      <c r="H29" s="46"/>
      <c r="I29" s="46"/>
      <c r="J29" s="46"/>
      <c r="K29" s="46"/>
      <c r="L29" s="46"/>
      <c r="M29" s="46"/>
      <c r="N29" s="46"/>
      <c r="O29" s="46"/>
      <c r="P29" s="46"/>
      <c r="Q29" s="46"/>
      <c r="R29" s="46"/>
      <c r="S29" s="46"/>
      <c r="T29" s="46"/>
      <c r="U29" s="46"/>
    </row>
    <row r="30" spans="1:21" s="51" customFormat="1" ht="306">
      <c r="A30" s="52"/>
      <c r="B30" s="47" t="s">
        <v>137</v>
      </c>
      <c r="C30" s="46"/>
      <c r="D30" s="46"/>
      <c r="E30" s="47" t="s">
        <v>167</v>
      </c>
      <c r="F30" s="47" t="s">
        <v>179</v>
      </c>
      <c r="G30" s="47" t="s">
        <v>228</v>
      </c>
      <c r="H30" s="98" t="s">
        <v>244</v>
      </c>
      <c r="I30" s="121" t="s">
        <v>285</v>
      </c>
      <c r="J30" s="46"/>
      <c r="K30" s="46"/>
      <c r="L30" s="46"/>
      <c r="M30" s="46"/>
      <c r="N30" s="46"/>
      <c r="O30" s="46"/>
      <c r="P30" s="46"/>
      <c r="Q30" s="46"/>
      <c r="R30" s="46"/>
      <c r="S30" s="46"/>
      <c r="T30" s="46"/>
      <c r="U30" s="46"/>
    </row>
    <row r="31" spans="1:21" s="51" customFormat="1" ht="108">
      <c r="A31" s="52">
        <v>6</v>
      </c>
      <c r="B31" s="48" t="s">
        <v>193</v>
      </c>
      <c r="C31" s="46"/>
      <c r="D31" s="47" t="s">
        <v>247</v>
      </c>
      <c r="E31" s="47" t="s">
        <v>178</v>
      </c>
      <c r="F31" s="46"/>
      <c r="G31" s="46"/>
      <c r="H31" s="46"/>
      <c r="I31" s="46"/>
      <c r="J31" s="47" t="s">
        <v>106</v>
      </c>
      <c r="K31" s="46"/>
      <c r="L31" s="46"/>
      <c r="M31" s="46"/>
      <c r="N31" s="46"/>
      <c r="O31" s="46"/>
      <c r="P31" s="46"/>
      <c r="Q31" s="46"/>
      <c r="R31" s="46"/>
      <c r="S31" s="46"/>
      <c r="T31" s="46"/>
      <c r="U31" s="46"/>
    </row>
    <row r="32" spans="1:21" s="51" customFormat="1" ht="108">
      <c r="A32" s="52"/>
      <c r="B32" s="47" t="s">
        <v>135</v>
      </c>
      <c r="C32" s="46"/>
      <c r="D32" s="47"/>
      <c r="E32" s="46" t="s">
        <v>180</v>
      </c>
      <c r="F32" s="46" t="s">
        <v>225</v>
      </c>
      <c r="G32" s="46"/>
      <c r="H32" s="123" t="s">
        <v>206</v>
      </c>
      <c r="I32" s="46"/>
      <c r="J32" s="47"/>
      <c r="K32" s="46"/>
      <c r="L32" s="46"/>
      <c r="M32" s="46"/>
      <c r="N32" s="46"/>
      <c r="O32" s="46"/>
      <c r="P32" s="46"/>
      <c r="Q32" s="46"/>
      <c r="R32" s="46"/>
      <c r="S32" s="46"/>
      <c r="T32" s="46"/>
      <c r="U32" s="46"/>
    </row>
    <row r="33" spans="1:21" s="51" customFormat="1" ht="396">
      <c r="A33" s="52"/>
      <c r="B33" s="47" t="s">
        <v>136</v>
      </c>
      <c r="C33" s="46"/>
      <c r="D33" s="47"/>
      <c r="E33" s="46" t="s">
        <v>117</v>
      </c>
      <c r="F33" s="47" t="s">
        <v>252</v>
      </c>
      <c r="G33" s="46" t="s">
        <v>180</v>
      </c>
      <c r="H33" s="46" t="s">
        <v>186</v>
      </c>
      <c r="I33" s="107" t="s">
        <v>259</v>
      </c>
      <c r="J33" s="123" t="s">
        <v>275</v>
      </c>
      <c r="K33" s="46"/>
      <c r="L33" s="46"/>
      <c r="M33" s="46"/>
      <c r="N33" s="46"/>
      <c r="O33" s="46"/>
      <c r="P33" s="46"/>
      <c r="Q33" s="46"/>
      <c r="R33" s="46"/>
      <c r="S33" s="46"/>
      <c r="T33" s="46"/>
      <c r="U33" s="46"/>
    </row>
    <row r="34" spans="1:21" s="51" customFormat="1" ht="408" customHeight="1">
      <c r="A34" s="52"/>
      <c r="B34" s="47" t="s">
        <v>137</v>
      </c>
      <c r="C34" s="46"/>
      <c r="D34" s="47"/>
      <c r="E34" s="46" t="s">
        <v>162</v>
      </c>
      <c r="F34" s="47" t="s">
        <v>163</v>
      </c>
      <c r="G34" s="46" t="s">
        <v>180</v>
      </c>
      <c r="H34" s="47" t="s">
        <v>212</v>
      </c>
      <c r="I34" s="107" t="s">
        <v>259</v>
      </c>
      <c r="J34" s="108" t="s">
        <v>265</v>
      </c>
      <c r="K34" s="123" t="s">
        <v>276</v>
      </c>
      <c r="L34" s="46"/>
      <c r="M34" s="46"/>
      <c r="N34" s="46"/>
      <c r="O34" s="46"/>
      <c r="P34" s="46"/>
      <c r="Q34" s="46"/>
      <c r="R34" s="46"/>
      <c r="S34" s="46"/>
      <c r="T34" s="46"/>
      <c r="U34" s="46"/>
    </row>
    <row r="35" spans="1:21" s="51" customFormat="1" ht="54">
      <c r="A35" s="50">
        <v>7</v>
      </c>
      <c r="B35" s="47" t="s">
        <v>133</v>
      </c>
      <c r="C35" s="46"/>
      <c r="D35" s="47"/>
      <c r="E35" s="46" t="s">
        <v>161</v>
      </c>
      <c r="F35" s="123" t="s">
        <v>207</v>
      </c>
      <c r="G35" s="46"/>
      <c r="H35" s="46"/>
      <c r="I35" s="46"/>
      <c r="J35" s="46"/>
      <c r="K35" s="46"/>
      <c r="L35" s="46"/>
      <c r="M35" s="46"/>
      <c r="N35" s="46"/>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108">
      <c r="A42" s="55"/>
      <c r="B42" s="56" t="s">
        <v>168</v>
      </c>
      <c r="C42" s="49"/>
      <c r="D42" s="49"/>
      <c r="E42" s="49"/>
      <c r="F42" s="49"/>
      <c r="G42" s="49"/>
      <c r="H42" s="49"/>
      <c r="I42" s="49"/>
      <c r="J42" s="49"/>
      <c r="K42" s="46"/>
      <c r="L42" s="46"/>
      <c r="M42" s="46"/>
      <c r="N42" s="46"/>
      <c r="O42" s="46"/>
      <c r="P42" s="46"/>
      <c r="Q42" s="46"/>
      <c r="R42" s="46"/>
      <c r="S42" s="46"/>
      <c r="T42" s="46"/>
      <c r="U42" s="46"/>
    </row>
    <row r="43" spans="1:21" s="51" customFormat="1" ht="36">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108">
      <c r="A44" s="55"/>
      <c r="B44" s="54" t="s">
        <v>195</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33" t="s">
        <v>21</v>
      </c>
      <c r="B47" s="133"/>
      <c r="C47" s="57"/>
      <c r="D47" s="57"/>
      <c r="E47" s="57"/>
      <c r="F47" s="57"/>
      <c r="G47" s="57"/>
      <c r="H47" s="57"/>
      <c r="I47" s="57"/>
      <c r="J47" s="57"/>
      <c r="K47" s="46"/>
      <c r="L47" s="46"/>
      <c r="M47" s="46"/>
      <c r="N47" s="46"/>
      <c r="O47" s="46"/>
      <c r="P47" s="46"/>
      <c r="Q47" s="46"/>
      <c r="R47" s="46"/>
      <c r="S47" s="46"/>
      <c r="T47" s="46"/>
      <c r="U47" s="46"/>
    </row>
    <row r="48" spans="1:21" s="51" customFormat="1" ht="18">
      <c r="A48" s="134" t="s">
        <v>196</v>
      </c>
      <c r="B48" s="135"/>
      <c r="C48" s="135"/>
      <c r="D48" s="135"/>
      <c r="E48" s="135"/>
      <c r="F48" s="135"/>
      <c r="G48" s="135"/>
      <c r="H48" s="135"/>
      <c r="I48" s="135"/>
      <c r="J48" s="136"/>
      <c r="K48" s="49"/>
      <c r="L48" s="46"/>
      <c r="M48" s="46"/>
      <c r="N48" s="46"/>
      <c r="O48" s="46"/>
      <c r="P48" s="46"/>
      <c r="Q48" s="46"/>
      <c r="R48" s="46"/>
      <c r="S48" s="46"/>
      <c r="T48" s="46"/>
      <c r="U48" s="46"/>
    </row>
    <row r="49" spans="1:21" s="51" customFormat="1" ht="20.25">
      <c r="A49" s="58" t="s">
        <v>197</v>
      </c>
      <c r="B49" s="59"/>
      <c r="C49" s="59"/>
      <c r="D49" s="59"/>
      <c r="E49" s="59"/>
      <c r="F49" s="59"/>
      <c r="G49" s="59"/>
      <c r="H49" s="59"/>
      <c r="I49" s="59"/>
      <c r="J49" s="60"/>
      <c r="K49" s="49"/>
      <c r="L49" s="46"/>
      <c r="M49" s="46"/>
      <c r="N49" s="46"/>
      <c r="O49" s="46"/>
      <c r="P49" s="46"/>
      <c r="Q49" s="46"/>
      <c r="R49" s="46"/>
      <c r="S49" s="46"/>
      <c r="T49" s="46"/>
      <c r="U49" s="46"/>
    </row>
    <row r="50" spans="1:21" s="51" customFormat="1" ht="20.25">
      <c r="A50" s="58" t="s">
        <v>198</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A3" sqref="A3:C3"/>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20.25">
      <c r="A1" s="140" t="str">
        <f>Setup!A2</f>
        <v>Capacity Capability Senior Task Force</v>
      </c>
      <c r="B1" s="140"/>
      <c r="C1" s="140"/>
    </row>
    <row r="2" spans="1:3" ht="18">
      <c r="A2" s="141" t="str">
        <f>Setup!A5</f>
        <v>Effective Load Carrying Capability</v>
      </c>
      <c r="B2" s="141"/>
      <c r="C2" s="141"/>
    </row>
    <row r="3" spans="1:8" s="1" customFormat="1" ht="18">
      <c r="A3" s="137" t="s">
        <v>7</v>
      </c>
      <c r="B3" s="137"/>
      <c r="C3" s="137"/>
      <c r="D3" s="2"/>
      <c r="E3" s="2"/>
      <c r="F3" s="2"/>
      <c r="G3" s="2"/>
      <c r="H3" s="2"/>
    </row>
    <row r="5" spans="1:3" s="36" customFormat="1" ht="12.75">
      <c r="A5" s="36" t="s">
        <v>26</v>
      </c>
      <c r="C5" s="66"/>
    </row>
    <row r="6" spans="1:3" s="68" customFormat="1" ht="17.25" customHeight="1" thickBot="1">
      <c r="A6" s="138" t="s">
        <v>8</v>
      </c>
      <c r="B6" s="139"/>
      <c r="C6" s="67" t="s">
        <v>9</v>
      </c>
    </row>
    <row r="7" spans="1:3" s="36" customFormat="1" ht="89.25">
      <c r="A7" s="37">
        <v>1</v>
      </c>
      <c r="B7" s="35" t="s">
        <v>107</v>
      </c>
      <c r="C7" s="35" t="s">
        <v>147</v>
      </c>
    </row>
    <row r="8" spans="1:3" s="36" customFormat="1" ht="12.75">
      <c r="A8" s="37" t="s">
        <v>124</v>
      </c>
      <c r="B8" s="35" t="s">
        <v>125</v>
      </c>
      <c r="C8" s="35" t="s">
        <v>126</v>
      </c>
    </row>
    <row r="9" spans="1:3" s="36" customFormat="1" ht="51">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155</v>
      </c>
      <c r="B12" s="35" t="s">
        <v>156</v>
      </c>
      <c r="C12" s="35" t="s">
        <v>169</v>
      </c>
    </row>
    <row r="13" spans="1:3" s="36" customFormat="1" ht="38.25">
      <c r="A13" s="38" t="s">
        <v>157</v>
      </c>
      <c r="B13" s="35" t="s">
        <v>159</v>
      </c>
      <c r="C13" s="35" t="s">
        <v>171</v>
      </c>
    </row>
    <row r="14" spans="1:3" s="36" customFormat="1" ht="25.5">
      <c r="A14" s="38" t="s">
        <v>158</v>
      </c>
      <c r="B14" s="35" t="s">
        <v>160</v>
      </c>
      <c r="C14" s="35" t="s">
        <v>170</v>
      </c>
    </row>
    <row r="15" spans="1:3" s="36" customFormat="1" ht="76.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8.25">
      <c r="A18" s="38">
        <v>6</v>
      </c>
      <c r="B18" s="35" t="s">
        <v>193</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154</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40" t="str">
        <f>Setup!A2</f>
        <v>Capacity Capability Senior Task Force</v>
      </c>
      <c r="B1" s="140"/>
    </row>
    <row r="2" spans="1:2" ht="18">
      <c r="A2" s="141" t="str">
        <f>Setup!A5</f>
        <v>Effective Load Carrying Capability</v>
      </c>
      <c r="B2" s="141"/>
    </row>
    <row r="3" spans="1:2" s="1" customFormat="1" ht="18">
      <c r="A3" s="137" t="s">
        <v>43</v>
      </c>
      <c r="B3" s="137"/>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zoomScale="110" zoomScaleNormal="110" zoomScalePageLayoutView="0" workbookViewId="0" topLeftCell="A1">
      <pane xSplit="2" ySplit="3" topLeftCell="F4" activePane="bottomRight" state="frozen"/>
      <selection pane="topLeft" activeCell="A1" sqref="A1"/>
      <selection pane="topRight" activeCell="C1" sqref="C1"/>
      <selection pane="bottomLeft" activeCell="A4" sqref="A4"/>
      <selection pane="bottomRight" activeCell="F16" sqref="F16"/>
    </sheetView>
  </sheetViews>
  <sheetFormatPr defaultColWidth="11.421875" defaultRowHeight="12.75"/>
  <cols>
    <col min="1" max="1" width="5.140625" style="70" customWidth="1"/>
    <col min="2" max="2" width="54.00390625" style="70" customWidth="1"/>
    <col min="3" max="3" width="15.8515625" style="70" customWidth="1"/>
    <col min="4" max="4" width="13.140625" style="70" bestFit="1" customWidth="1"/>
    <col min="5" max="5" width="65.00390625" style="76" customWidth="1"/>
    <col min="6" max="6" width="67.421875" style="70" customWidth="1"/>
    <col min="7" max="7" width="64.8515625" style="70" customWidth="1"/>
    <col min="8" max="22" width="9.140625" style="70" customWidth="1"/>
    <col min="23" max="16384" width="11.421875" style="70" customWidth="1"/>
  </cols>
  <sheetData>
    <row r="1" spans="1:9" ht="20.25">
      <c r="A1" s="145" t="str">
        <f>Setup!A2</f>
        <v>Capacity Capability Senior Task Force</v>
      </c>
      <c r="B1" s="146"/>
      <c r="C1" s="146"/>
      <c r="D1" s="146"/>
      <c r="E1" s="146"/>
      <c r="F1" s="146"/>
      <c r="G1" s="146"/>
      <c r="H1" s="146"/>
      <c r="I1" s="146"/>
    </row>
    <row r="2" spans="1:9" ht="18">
      <c r="A2" s="147" t="str">
        <f>Setup!A5</f>
        <v>Effective Load Carrying Capability</v>
      </c>
      <c r="B2" s="146"/>
      <c r="C2" s="146"/>
      <c r="D2" s="146"/>
      <c r="E2" s="146"/>
      <c r="F2" s="146"/>
      <c r="G2" s="146"/>
      <c r="H2" s="146"/>
      <c r="I2" s="146"/>
    </row>
    <row r="3" spans="1:9" ht="18">
      <c r="A3" s="144" t="s">
        <v>32</v>
      </c>
      <c r="B3" s="144"/>
      <c r="C3" s="144"/>
      <c r="D3" s="144"/>
      <c r="E3" s="144"/>
      <c r="F3" s="144"/>
      <c r="G3" s="144"/>
      <c r="H3" s="144"/>
      <c r="I3" s="144"/>
    </row>
    <row r="4" spans="2:22" ht="18">
      <c r="B4" s="72"/>
      <c r="C4" s="72"/>
      <c r="D4" s="72"/>
      <c r="E4" s="73"/>
      <c r="F4" s="72"/>
      <c r="G4" s="71"/>
      <c r="H4" s="71"/>
      <c r="I4" s="71"/>
      <c r="K4" s="74"/>
      <c r="L4" s="74"/>
      <c r="M4" s="74"/>
      <c r="N4" s="74"/>
      <c r="O4" s="74"/>
      <c r="P4" s="74"/>
      <c r="Q4" s="74"/>
      <c r="R4" s="74"/>
      <c r="S4" s="74"/>
      <c r="T4" s="74"/>
      <c r="U4" s="74"/>
      <c r="V4" s="74"/>
    </row>
    <row r="5" spans="1:22" ht="12.75">
      <c r="A5" s="75"/>
      <c r="K5" s="74"/>
      <c r="L5" s="74"/>
      <c r="M5" s="74"/>
      <c r="N5" s="74"/>
      <c r="O5" s="74"/>
      <c r="P5" s="74"/>
      <c r="Q5" s="74"/>
      <c r="R5" s="74"/>
      <c r="S5" s="74"/>
      <c r="T5" s="74"/>
      <c r="U5" s="74"/>
      <c r="V5" s="74"/>
    </row>
    <row r="6" spans="1:22" ht="12.75">
      <c r="A6" s="77"/>
      <c r="B6" s="78"/>
      <c r="C6" s="78"/>
      <c r="D6" s="142" t="s">
        <v>14</v>
      </c>
      <c r="E6" s="143"/>
      <c r="F6" s="143"/>
      <c r="G6" s="143"/>
      <c r="H6" s="143"/>
      <c r="I6" s="143"/>
      <c r="K6" s="74"/>
      <c r="L6" s="74"/>
      <c r="M6" s="74"/>
      <c r="N6" s="74"/>
      <c r="O6" s="74"/>
      <c r="P6" s="74"/>
      <c r="Q6" s="74"/>
      <c r="R6" s="74"/>
      <c r="S6" s="74"/>
      <c r="T6" s="74"/>
      <c r="U6" s="74"/>
      <c r="V6" s="74"/>
    </row>
    <row r="7" spans="1:22" ht="12.75">
      <c r="A7" s="79" t="s">
        <v>15</v>
      </c>
      <c r="B7" s="76" t="s">
        <v>13</v>
      </c>
      <c r="C7" s="76" t="s">
        <v>28</v>
      </c>
      <c r="D7" s="78" t="s">
        <v>11</v>
      </c>
      <c r="E7" s="80" t="s">
        <v>208</v>
      </c>
      <c r="F7" s="80" t="s">
        <v>199</v>
      </c>
      <c r="G7" s="78" t="s">
        <v>233</v>
      </c>
      <c r="H7" s="78" t="s">
        <v>3</v>
      </c>
      <c r="I7" s="78" t="s">
        <v>4</v>
      </c>
      <c r="K7" s="74"/>
      <c r="L7" s="74"/>
      <c r="M7" s="74"/>
      <c r="N7" s="74"/>
      <c r="O7" s="74"/>
      <c r="P7" s="74"/>
      <c r="Q7" s="74"/>
      <c r="R7" s="74"/>
      <c r="S7" s="74"/>
      <c r="T7" s="74"/>
      <c r="U7" s="74"/>
      <c r="V7" s="74"/>
    </row>
    <row r="8" spans="1:22" ht="128.25" customHeight="1">
      <c r="A8" s="81" t="s">
        <v>46</v>
      </c>
      <c r="B8" s="82" t="s">
        <v>47</v>
      </c>
      <c r="C8" s="78"/>
      <c r="D8" s="83"/>
      <c r="E8" s="109" t="str">
        <f>'2. Options Matrix'!E7</f>
        <v>Transition plan items: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v>
      </c>
      <c r="F8" s="109" t="s">
        <v>267</v>
      </c>
      <c r="G8" s="100"/>
      <c r="H8" s="87"/>
      <c r="I8" s="86"/>
      <c r="K8" s="74"/>
      <c r="L8" s="74"/>
      <c r="M8" s="74"/>
      <c r="N8" s="74"/>
      <c r="O8" s="74"/>
      <c r="P8" s="74"/>
      <c r="Q8" s="74"/>
      <c r="R8" s="74"/>
      <c r="S8" s="74"/>
      <c r="T8" s="74"/>
      <c r="U8" s="74"/>
      <c r="V8" s="74"/>
    </row>
    <row r="9" spans="1:22" ht="6" customHeight="1">
      <c r="A9" s="88">
        <v>1</v>
      </c>
      <c r="B9" s="89" t="s">
        <v>107</v>
      </c>
      <c r="C9" s="78"/>
      <c r="D9" s="83"/>
      <c r="E9" s="84"/>
      <c r="F9" s="85"/>
      <c r="G9" s="100"/>
      <c r="H9" s="87"/>
      <c r="I9" s="86"/>
      <c r="K9" s="74"/>
      <c r="L9" s="74"/>
      <c r="M9" s="74"/>
      <c r="N9" s="74"/>
      <c r="O9" s="74"/>
      <c r="P9" s="74"/>
      <c r="Q9" s="74"/>
      <c r="R9" s="74"/>
      <c r="S9" s="74"/>
      <c r="T9" s="74"/>
      <c r="U9" s="74"/>
      <c r="V9" s="74"/>
    </row>
    <row r="10" spans="1:22" ht="25.5" hidden="1">
      <c r="A10" s="81"/>
      <c r="B10" s="82" t="s">
        <v>135</v>
      </c>
      <c r="C10" s="78"/>
      <c r="D10" s="83"/>
      <c r="E10" s="84" t="str">
        <f>'2. Options Matrix'!E9</f>
        <v>Onshore wind, offshore wind, fixed solar, tracking solar, landfill gas, intermittent hydro</v>
      </c>
      <c r="F10" s="85" t="s">
        <v>200</v>
      </c>
      <c r="G10" s="100" t="s">
        <v>141</v>
      </c>
      <c r="H10" s="87"/>
      <c r="I10" s="86"/>
      <c r="K10" s="74"/>
      <c r="L10" s="74"/>
      <c r="M10" s="74"/>
      <c r="N10" s="74"/>
      <c r="O10" s="74"/>
      <c r="P10" s="74"/>
      <c r="Q10" s="74"/>
      <c r="R10" s="74"/>
      <c r="S10" s="74"/>
      <c r="T10" s="74"/>
      <c r="U10" s="74"/>
      <c r="V10" s="74"/>
    </row>
    <row r="11" spans="1:22" ht="76.5" hidden="1">
      <c r="A11" s="81"/>
      <c r="B11" s="82" t="s">
        <v>136</v>
      </c>
      <c r="C11" s="78"/>
      <c r="D11" s="83"/>
      <c r="E11" s="109" t="str">
        <f>"Solution A ("&amp;'2. Options Matrix'!E10&amp;") and Solution G (8 hour ESR and generic limited duration resources) and Solution H (4 hour ESR and generic limited duration resources)"</f>
        <v>Solution A (6 hour energy storage resources, 10 hour ESR
6-hour generic limited duration resources, 10-hour generic limited duration resources. 
Linear derating allowed for ESR and limited duration resources.) and Solution G (8 hour ESR and generic limited duration resources) and Solution H (4 hour ESR and generic limited duration resources)</v>
      </c>
      <c r="F11" s="85" t="s">
        <v>201</v>
      </c>
      <c r="G11" s="100" t="s">
        <v>234</v>
      </c>
      <c r="H11" s="87"/>
      <c r="I11" s="86"/>
      <c r="K11" s="74"/>
      <c r="L11" s="74"/>
      <c r="M11" s="74"/>
      <c r="N11" s="74"/>
      <c r="O11" s="74"/>
      <c r="P11" s="74"/>
      <c r="Q11" s="74"/>
      <c r="R11" s="74"/>
      <c r="S11" s="74"/>
      <c r="T11" s="74"/>
      <c r="U11" s="74"/>
      <c r="V11" s="74"/>
    </row>
    <row r="12" spans="1:22" ht="51" hidden="1">
      <c r="A12" s="81"/>
      <c r="B12" s="82" t="s">
        <v>137</v>
      </c>
      <c r="C12" s="78"/>
      <c r="D12" s="83"/>
      <c r="E12" s="109" t="str">
        <f>'2. Options Matrix'!H11</f>
        <v>solar+4-hour ESR hybrids, other gen+4-hour ESR, hydro with storage
</v>
      </c>
      <c r="F12" s="111" t="s">
        <v>268</v>
      </c>
      <c r="G12" s="101" t="s">
        <v>235</v>
      </c>
      <c r="H12" s="87"/>
      <c r="I12" s="86"/>
      <c r="K12" s="74"/>
      <c r="L12" s="74"/>
      <c r="M12" s="74"/>
      <c r="N12" s="74"/>
      <c r="O12" s="74"/>
      <c r="P12" s="74"/>
      <c r="Q12" s="74"/>
      <c r="R12" s="74"/>
      <c r="S12" s="74"/>
      <c r="T12" s="74"/>
      <c r="U12" s="74"/>
      <c r="V12" s="74"/>
    </row>
    <row r="13" spans="1:22" ht="12.75" hidden="1">
      <c r="A13" s="88" t="s">
        <v>124</v>
      </c>
      <c r="B13" s="89" t="s">
        <v>139</v>
      </c>
      <c r="C13" s="78"/>
      <c r="D13" s="83"/>
      <c r="E13" s="84" t="str">
        <f>'2. Options Matrix'!E12</f>
        <v>All intermittent and limited duration</v>
      </c>
      <c r="F13" s="85" t="s">
        <v>202</v>
      </c>
      <c r="G13" s="102" t="s">
        <v>236</v>
      </c>
      <c r="H13" s="87"/>
      <c r="I13" s="86"/>
      <c r="K13" s="74"/>
      <c r="L13" s="74"/>
      <c r="M13" s="74"/>
      <c r="N13" s="74"/>
      <c r="O13" s="74"/>
      <c r="P13" s="74"/>
      <c r="Q13" s="74"/>
      <c r="R13" s="74"/>
      <c r="S13" s="74"/>
      <c r="T13" s="74"/>
      <c r="U13" s="74"/>
      <c r="V13" s="74"/>
    </row>
    <row r="14" spans="1:22" ht="67.5" customHeight="1" hidden="1">
      <c r="A14" s="88">
        <v>2</v>
      </c>
      <c r="B14" s="89" t="s">
        <v>194</v>
      </c>
      <c r="C14" s="78"/>
      <c r="D14" s="90"/>
      <c r="E14" s="84" t="s">
        <v>209</v>
      </c>
      <c r="F14" s="111" t="s">
        <v>289</v>
      </c>
      <c r="G14" s="103" t="s">
        <v>255</v>
      </c>
      <c r="H14" s="87"/>
      <c r="I14" s="86"/>
      <c r="K14" s="74"/>
      <c r="L14" s="74"/>
      <c r="M14" s="74"/>
      <c r="N14" s="74"/>
      <c r="O14" s="74"/>
      <c r="P14" s="74"/>
      <c r="Q14" s="74"/>
      <c r="R14" s="74"/>
      <c r="S14" s="74"/>
      <c r="T14" s="74"/>
      <c r="U14" s="74"/>
      <c r="V14" s="74"/>
    </row>
    <row r="15" spans="1:22" ht="97.5" customHeight="1">
      <c r="A15" s="88" t="s">
        <v>127</v>
      </c>
      <c r="B15" s="89" t="s">
        <v>130</v>
      </c>
      <c r="C15" s="78"/>
      <c r="D15" s="83"/>
      <c r="E15" s="84" t="str">
        <f>'2. Options Matrix'!E14</f>
        <v>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v>
      </c>
      <c r="F15" s="111" t="s">
        <v>270</v>
      </c>
      <c r="G15" s="100" t="s">
        <v>237</v>
      </c>
      <c r="H15" s="87"/>
      <c r="I15" s="86"/>
      <c r="K15" s="74"/>
      <c r="L15" s="74"/>
      <c r="M15" s="74"/>
      <c r="N15" s="74"/>
      <c r="O15" s="74"/>
      <c r="P15" s="74"/>
      <c r="Q15" s="74"/>
      <c r="R15" s="74"/>
      <c r="S15" s="74"/>
      <c r="T15" s="74"/>
      <c r="U15" s="74"/>
      <c r="V15" s="74"/>
    </row>
    <row r="16" spans="1:22" ht="135.75" customHeight="1">
      <c r="A16" s="88" t="s">
        <v>128</v>
      </c>
      <c r="B16" s="89" t="s">
        <v>131</v>
      </c>
      <c r="C16" s="78"/>
      <c r="D16" s="83"/>
      <c r="E16" s="84" t="str">
        <f>'2. Options Matrix'!E15</f>
        <v>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v>
      </c>
      <c r="F16" s="111" t="s">
        <v>269</v>
      </c>
      <c r="G16" s="100" t="s">
        <v>253</v>
      </c>
      <c r="H16" s="87"/>
      <c r="I16" s="86"/>
      <c r="K16" s="74"/>
      <c r="L16" s="74"/>
      <c r="M16" s="74"/>
      <c r="N16" s="91" t="s">
        <v>18</v>
      </c>
      <c r="O16" s="74"/>
      <c r="P16" s="74"/>
      <c r="Q16" s="74"/>
      <c r="R16" s="74"/>
      <c r="S16" s="74"/>
      <c r="T16" s="74"/>
      <c r="U16" s="74"/>
      <c r="V16" s="74"/>
    </row>
    <row r="17" spans="1:22" ht="102">
      <c r="A17" s="88" t="s">
        <v>155</v>
      </c>
      <c r="B17" s="89" t="s">
        <v>156</v>
      </c>
      <c r="C17" s="78"/>
      <c r="D17" s="83"/>
      <c r="E17" s="84" t="str">
        <f>'2. Options Matrix'!E16</f>
        <v>Resources cannot sell more in a given auction than their unit ELCCMW based on the most recent class ELCC% value and performance/backcast adjustment.</v>
      </c>
      <c r="F17" s="111" t="s">
        <v>290</v>
      </c>
      <c r="G17" s="100" t="s">
        <v>238</v>
      </c>
      <c r="H17" s="87"/>
      <c r="I17" s="86"/>
      <c r="K17" s="74"/>
      <c r="L17" s="74"/>
      <c r="M17" s="74"/>
      <c r="N17" s="91" t="s">
        <v>31</v>
      </c>
      <c r="O17" s="74"/>
      <c r="P17" s="74"/>
      <c r="Q17" s="74"/>
      <c r="R17" s="74"/>
      <c r="S17" s="74"/>
      <c r="T17" s="74"/>
      <c r="U17" s="74"/>
      <c r="V17" s="74"/>
    </row>
    <row r="18" spans="1:22" ht="63.75">
      <c r="A18" s="88" t="s">
        <v>157</v>
      </c>
      <c r="B18" s="89" t="s">
        <v>159</v>
      </c>
      <c r="C18" s="78"/>
      <c r="D18" s="90"/>
      <c r="E18" s="84" t="str">
        <f>'2. Options Matrix'!E17</f>
        <v>
</v>
      </c>
      <c r="F18" s="85" t="s">
        <v>203</v>
      </c>
      <c r="G18" s="104"/>
      <c r="H18" s="87"/>
      <c r="I18" s="86"/>
      <c r="K18" s="74"/>
      <c r="L18" s="74"/>
      <c r="M18" s="74"/>
      <c r="N18" s="91" t="s">
        <v>29</v>
      </c>
      <c r="O18" s="74"/>
      <c r="P18" s="74"/>
      <c r="Q18" s="74"/>
      <c r="R18" s="74"/>
      <c r="S18" s="74"/>
      <c r="T18" s="74"/>
      <c r="U18" s="74"/>
      <c r="V18" s="74"/>
    </row>
    <row r="19" spans="1:22" ht="25.5">
      <c r="A19" s="88"/>
      <c r="B19" s="89" t="s">
        <v>189</v>
      </c>
      <c r="C19" s="78"/>
      <c r="D19" s="90"/>
      <c r="E19" s="84" t="str">
        <f>'2. Options Matrix'!E18</f>
        <v>ICAP for intermittent resources = status quo</v>
      </c>
      <c r="F19" s="111" t="s">
        <v>271</v>
      </c>
      <c r="G19" s="100" t="s">
        <v>204</v>
      </c>
      <c r="H19" s="87"/>
      <c r="I19" s="86"/>
      <c r="K19" s="74"/>
      <c r="L19" s="74"/>
      <c r="M19" s="74"/>
      <c r="N19" s="91" t="s">
        <v>17</v>
      </c>
      <c r="O19" s="74"/>
      <c r="P19" s="74"/>
      <c r="Q19" s="74"/>
      <c r="R19" s="74"/>
      <c r="S19" s="74"/>
      <c r="T19" s="74"/>
      <c r="U19" s="74"/>
      <c r="V19" s="74"/>
    </row>
    <row r="20" spans="1:22" ht="25.5">
      <c r="A20" s="88"/>
      <c r="B20" s="89" t="s">
        <v>190</v>
      </c>
      <c r="C20" s="78"/>
      <c r="D20" s="90"/>
      <c r="E20" s="84" t="str">
        <f>'2. Options Matrix'!E19</f>
        <v>ICAP of limited duration resources = lesser of summer rating or new “X hour rule”, where “X” is the duration of the class of the resource. </v>
      </c>
      <c r="F20" s="114" t="s">
        <v>214</v>
      </c>
      <c r="G20" s="100" t="s">
        <v>204</v>
      </c>
      <c r="H20" s="87"/>
      <c r="I20" s="86"/>
      <c r="K20" s="74"/>
      <c r="L20" s="74"/>
      <c r="M20" s="74"/>
      <c r="N20" s="91" t="s">
        <v>30</v>
      </c>
      <c r="O20" s="74"/>
      <c r="P20" s="74"/>
      <c r="Q20" s="74"/>
      <c r="R20" s="74"/>
      <c r="S20" s="74"/>
      <c r="T20" s="74"/>
      <c r="U20" s="74"/>
      <c r="V20" s="74"/>
    </row>
    <row r="21" spans="1:22" ht="38.25">
      <c r="A21" s="88"/>
      <c r="B21" s="89" t="s">
        <v>191</v>
      </c>
      <c r="C21" s="78"/>
      <c r="D21" s="90"/>
      <c r="E21" s="84" t="str">
        <f>'2. Options Matrix'!E20</f>
        <v>ICAP of combination resources (except hydro with storage) = status quo (lesser of the sum of component ICAPs or MFO)
ICAP of hydro with storage = status quo (summer rating)</v>
      </c>
      <c r="F21" s="114" t="s">
        <v>216</v>
      </c>
      <c r="G21" s="100" t="s">
        <v>204</v>
      </c>
      <c r="H21" s="87"/>
      <c r="I21" s="86"/>
      <c r="K21" s="74"/>
      <c r="L21" s="74"/>
      <c r="M21" s="74"/>
      <c r="N21" s="91" t="s">
        <v>16</v>
      </c>
      <c r="O21" s="74"/>
      <c r="P21" s="74"/>
      <c r="Q21" s="74"/>
      <c r="R21" s="74"/>
      <c r="S21" s="74"/>
      <c r="T21" s="74"/>
      <c r="U21" s="74"/>
      <c r="V21" s="74"/>
    </row>
    <row r="22" spans="1:22" ht="12.75">
      <c r="A22" s="88" t="s">
        <v>158</v>
      </c>
      <c r="B22" s="89" t="s">
        <v>160</v>
      </c>
      <c r="C22" s="78"/>
      <c r="D22" s="90"/>
      <c r="E22" s="84">
        <f>'2. Options Matrix'!E21</f>
        <v>0</v>
      </c>
      <c r="F22" s="85"/>
      <c r="G22" s="104"/>
      <c r="H22" s="87"/>
      <c r="I22" s="86"/>
      <c r="K22" s="74"/>
      <c r="L22" s="74"/>
      <c r="M22" s="74"/>
      <c r="N22" s="74"/>
      <c r="O22" s="74"/>
      <c r="P22" s="74"/>
      <c r="Q22" s="74"/>
      <c r="R22" s="74"/>
      <c r="S22" s="74"/>
      <c r="T22" s="74"/>
      <c r="U22" s="74"/>
      <c r="V22" s="74"/>
    </row>
    <row r="23" spans="1:22" ht="25.5">
      <c r="A23" s="88"/>
      <c r="B23" s="89" t="s">
        <v>189</v>
      </c>
      <c r="C23" s="78"/>
      <c r="D23" s="90"/>
      <c r="E23" s="84" t="str">
        <f>'2. Options Matrix'!E22</f>
        <v>UCAP of Intermittent Resources = MFO*ClassELCC%*PerformanceAdjustment</v>
      </c>
      <c r="F23" s="111" t="s">
        <v>272</v>
      </c>
      <c r="G23" s="100" t="s">
        <v>239</v>
      </c>
      <c r="H23" s="87"/>
      <c r="I23" s="86"/>
      <c r="K23" s="74"/>
      <c r="L23" s="74"/>
      <c r="M23" s="74"/>
      <c r="N23" s="74"/>
      <c r="O23" s="74"/>
      <c r="P23" s="74"/>
      <c r="Q23" s="74"/>
      <c r="R23" s="74"/>
      <c r="S23" s="74"/>
      <c r="T23" s="74"/>
      <c r="U23" s="74"/>
      <c r="V23" s="74"/>
    </row>
    <row r="24" spans="1:22" ht="140.25">
      <c r="A24" s="88"/>
      <c r="B24" s="89" t="s">
        <v>190</v>
      </c>
      <c r="C24" s="78"/>
      <c r="D24" s="90"/>
      <c r="E24" s="109" t="str">
        <f>'2. Options Matrix'!G23</f>
        <v>UCAP of limited duration resources = (Lesser of MFO or X-hour rule derating)*ClassELCC%*(1-EFORd)</v>
      </c>
      <c r="F24" s="114" t="s">
        <v>277</v>
      </c>
      <c r="G24" s="100" t="s">
        <v>204</v>
      </c>
      <c r="H24" s="87"/>
      <c r="I24" s="86"/>
      <c r="K24" s="74"/>
      <c r="L24" s="74"/>
      <c r="M24" s="74"/>
      <c r="N24" s="74"/>
      <c r="O24" s="74"/>
      <c r="P24" s="74"/>
      <c r="Q24" s="74"/>
      <c r="R24" s="74"/>
      <c r="S24" s="74"/>
      <c r="T24" s="74"/>
      <c r="U24" s="74"/>
      <c r="V24" s="74"/>
    </row>
    <row r="25" spans="1:22" ht="140.25">
      <c r="A25" s="88"/>
      <c r="B25" s="89" t="s">
        <v>191</v>
      </c>
      <c r="C25" s="78"/>
      <c r="D25" s="90"/>
      <c r="E25" s="84" t="str">
        <f>'2. Options Matrix'!E24</f>
        <v>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TBD
</v>
      </c>
      <c r="F25" s="111" t="s">
        <v>273</v>
      </c>
      <c r="G25" s="100" t="s">
        <v>204</v>
      </c>
      <c r="H25" s="87"/>
      <c r="I25" s="86"/>
      <c r="K25" s="74"/>
      <c r="L25" s="74"/>
      <c r="M25" s="74"/>
      <c r="N25" s="74"/>
      <c r="O25" s="74"/>
      <c r="P25" s="74"/>
      <c r="Q25" s="74"/>
      <c r="R25" s="74"/>
      <c r="S25" s="74"/>
      <c r="T25" s="74"/>
      <c r="U25" s="74"/>
      <c r="V25" s="74"/>
    </row>
    <row r="26" spans="1:22" ht="89.25">
      <c r="A26" s="88">
        <v>3</v>
      </c>
      <c r="B26" s="92" t="s">
        <v>134</v>
      </c>
      <c r="C26" s="78"/>
      <c r="D26" s="90"/>
      <c r="E26" s="84" t="str">
        <f>'2. Options Matrix'!E25</f>
        <v>Use average ELCC; allow ELCC to increase, not just decrease, due to changes in supply mix</v>
      </c>
      <c r="F26" s="113" t="s">
        <v>278</v>
      </c>
      <c r="G26" s="100" t="s">
        <v>240</v>
      </c>
      <c r="H26" s="87"/>
      <c r="I26" s="86"/>
      <c r="K26" s="74"/>
      <c r="L26" s="74"/>
      <c r="M26" s="74"/>
      <c r="N26" s="74"/>
      <c r="O26" s="74"/>
      <c r="P26" s="74"/>
      <c r="Q26" s="74"/>
      <c r="R26" s="74"/>
      <c r="S26" s="74"/>
      <c r="T26" s="74"/>
      <c r="U26" s="74"/>
      <c r="V26" s="74"/>
    </row>
    <row r="27" spans="1:22" ht="293.25">
      <c r="A27" s="88">
        <v>4</v>
      </c>
      <c r="B27" s="92" t="s">
        <v>140</v>
      </c>
      <c r="C27" s="78"/>
      <c r="D27" s="90"/>
      <c r="E27" s="109" t="str">
        <f>'2. Options Matrix'!E26</f>
        <v>     The Class ELCC 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Scale up hourly profiles of existing and Planned intermittent class/units consistent with vendor resource mix forecast to develop forward ELCC cases.
     Energy Resources (i.e., those that do not participate in RPM) are *not* included in any classes, but do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v>
      </c>
      <c r="F27" s="93" t="s">
        <v>205</v>
      </c>
      <c r="G27" s="100"/>
      <c r="H27" s="87"/>
      <c r="I27" s="86"/>
      <c r="K27" s="74"/>
      <c r="L27" s="74"/>
      <c r="M27" s="74"/>
      <c r="N27" s="74"/>
      <c r="O27" s="74"/>
      <c r="P27" s="74"/>
      <c r="Q27" s="74"/>
      <c r="R27" s="74"/>
      <c r="S27" s="74"/>
      <c r="T27" s="74"/>
      <c r="U27" s="74"/>
      <c r="V27" s="74"/>
    </row>
    <row r="28" spans="1:22" ht="12.75">
      <c r="A28" s="88">
        <v>5</v>
      </c>
      <c r="B28" s="92" t="s">
        <v>59</v>
      </c>
      <c r="C28" s="78"/>
      <c r="D28" s="90"/>
      <c r="E28" s="84"/>
      <c r="F28" s="85"/>
      <c r="G28" s="100"/>
      <c r="H28" s="87"/>
      <c r="I28" s="86"/>
      <c r="K28" s="74"/>
      <c r="L28" s="74"/>
      <c r="M28" s="74"/>
      <c r="N28" s="74"/>
      <c r="O28" s="74"/>
      <c r="P28" s="74"/>
      <c r="Q28" s="74"/>
      <c r="R28" s="74"/>
      <c r="S28" s="74"/>
      <c r="T28" s="74"/>
      <c r="U28" s="74"/>
      <c r="V28" s="74"/>
    </row>
    <row r="29" spans="1:22" ht="174" customHeight="1">
      <c r="A29" s="88"/>
      <c r="B29" s="82" t="s">
        <v>135</v>
      </c>
      <c r="C29" s="78"/>
      <c r="D29" s="90"/>
      <c r="E29" s="84" t="str">
        <f>'2. Options Matrix'!G28</f>
        <v>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v>
      </c>
      <c r="F29" s="115" t="s">
        <v>279</v>
      </c>
      <c r="G29" s="100" t="s">
        <v>256</v>
      </c>
      <c r="H29" s="87"/>
      <c r="I29" s="86"/>
      <c r="K29" s="74"/>
      <c r="L29" s="74"/>
      <c r="M29" s="74"/>
      <c r="N29" s="74"/>
      <c r="O29" s="74"/>
      <c r="P29" s="74"/>
      <c r="Q29" s="74"/>
      <c r="R29" s="74"/>
      <c r="S29" s="74"/>
      <c r="T29" s="74"/>
      <c r="U29" s="74"/>
      <c r="V29" s="74"/>
    </row>
    <row r="30" spans="1:22" ht="12.75">
      <c r="A30" s="88"/>
      <c r="B30" s="82" t="s">
        <v>136</v>
      </c>
      <c r="C30" s="78"/>
      <c r="D30" s="90"/>
      <c r="E30" s="84" t="str">
        <f>'2. Options Matrix'!E29</f>
        <v>(1-EFORd)</v>
      </c>
      <c r="F30" s="115" t="s">
        <v>274</v>
      </c>
      <c r="G30" s="100" t="s">
        <v>119</v>
      </c>
      <c r="H30" s="87"/>
      <c r="I30" s="86"/>
      <c r="K30" s="74"/>
      <c r="L30" s="74"/>
      <c r="M30" s="74"/>
      <c r="N30" s="74"/>
      <c r="O30" s="74"/>
      <c r="P30" s="74"/>
      <c r="Q30" s="74"/>
      <c r="R30" s="74"/>
      <c r="S30" s="74"/>
      <c r="T30" s="74"/>
      <c r="U30" s="74"/>
      <c r="V30" s="74"/>
    </row>
    <row r="31" spans="1:9" ht="177" customHeight="1">
      <c r="A31" s="88"/>
      <c r="B31" s="82" t="s">
        <v>137</v>
      </c>
      <c r="C31" s="78"/>
      <c r="D31" s="90"/>
      <c r="E31" s="84" t="str">
        <f>'2. Options Matrix'!G30</f>
        <v>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v>
      </c>
      <c r="F31" s="112" t="s">
        <v>280</v>
      </c>
      <c r="G31" s="100" t="s">
        <v>241</v>
      </c>
      <c r="H31" s="87"/>
      <c r="I31" s="86"/>
    </row>
    <row r="32" spans="1:9" ht="12.75">
      <c r="A32" s="88">
        <v>6</v>
      </c>
      <c r="B32" s="92" t="s">
        <v>193</v>
      </c>
      <c r="C32" s="78"/>
      <c r="D32" s="90"/>
      <c r="E32" s="84"/>
      <c r="F32" s="85"/>
      <c r="G32" s="100"/>
      <c r="H32" s="87"/>
      <c r="I32" s="86"/>
    </row>
    <row r="33" spans="1:9" ht="63.75">
      <c r="A33" s="88"/>
      <c r="B33" s="82" t="s">
        <v>135</v>
      </c>
      <c r="C33" s="78"/>
      <c r="D33" s="90"/>
      <c r="E33" s="84" t="str">
        <f>'2. Options Matrix'!F32</f>
        <v>Unaltered backcast and unaltered actual historical output is considered in the hourly profiles used for ELCC accreditation. </v>
      </c>
      <c r="F33" s="94" t="s">
        <v>206</v>
      </c>
      <c r="G33" s="100" t="s">
        <v>242</v>
      </c>
      <c r="H33" s="87"/>
      <c r="I33" s="86"/>
    </row>
    <row r="34" spans="1:9" ht="115.5" customHeight="1">
      <c r="A34" s="88"/>
      <c r="B34" s="82" t="s">
        <v>136</v>
      </c>
      <c r="C34" s="78"/>
      <c r="D34" s="90"/>
      <c r="E34" s="84" t="s">
        <v>226</v>
      </c>
      <c r="F34" s="115" t="s">
        <v>275</v>
      </c>
      <c r="G34" s="100" t="s">
        <v>119</v>
      </c>
      <c r="H34" s="87"/>
      <c r="I34" s="86"/>
    </row>
    <row r="35" spans="1:9" ht="338.25" customHeight="1">
      <c r="A35" s="88"/>
      <c r="B35" s="82" t="s">
        <v>137</v>
      </c>
      <c r="C35" s="78"/>
      <c r="D35" s="90"/>
      <c r="E35" s="110" t="str">
        <f>"For combinations of generation plus ESR:"&amp;'2. Options Matrix'!H34&amp;" "&amp;'2. Options Matrix'!J34</f>
        <v>For combinations of generation plus ESR:Modeled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More capable (e.g., longer-duration) generation resources are dispatched before less capable (e.g., shorter-duration) generation resources.
Limited duration generation resources are dispatched before DR is deployed (DR is deployed last).
Combination resource output not to exceed CIRS in the applicable year.
 For hydro with storage:
The dispatch simulation for ROR Hydro with storage will be a reliability-preserving simulation with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Establish Min MW levels and Max MW levels that will be fixed for each month of the year.
Model a daily budget based on a fixed number of daily MWhs for each month of the year, using: 
Monthly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and the MWh of storage, hydro plant storage will be represented in a 4 hour class, 6 hour class, or 10 hour class, with linear derating.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v>
      </c>
      <c r="F35" s="115" t="s">
        <v>276</v>
      </c>
      <c r="G35" s="100"/>
      <c r="H35" s="87"/>
      <c r="I35" s="86"/>
    </row>
    <row r="36" spans="1:9" ht="38.25">
      <c r="A36" s="81">
        <v>7</v>
      </c>
      <c r="B36" s="82" t="s">
        <v>133</v>
      </c>
      <c r="C36" s="78"/>
      <c r="D36" s="90"/>
      <c r="E36" s="84" t="str">
        <f>'2. Options Matrix'!E35</f>
        <v>PJM to publish on its website an annual report on ELCC analysis and results</v>
      </c>
      <c r="F36" s="93" t="s">
        <v>207</v>
      </c>
      <c r="G36" s="100" t="s">
        <v>161</v>
      </c>
      <c r="H36" s="87"/>
      <c r="I36" s="86"/>
    </row>
    <row r="39" ht="12.75">
      <c r="A39" s="95" t="s">
        <v>23</v>
      </c>
    </row>
    <row r="40" ht="12.75">
      <c r="A40" s="75" t="s">
        <v>24</v>
      </c>
    </row>
    <row r="41" ht="12.75">
      <c r="A41" s="75" t="s">
        <v>25</v>
      </c>
    </row>
    <row r="42" spans="2:8" ht="12.75">
      <c r="B42" s="75"/>
      <c r="C42" s="75"/>
      <c r="D42" s="75"/>
      <c r="E42" s="96"/>
      <c r="F42" s="75"/>
      <c r="G42" s="75"/>
      <c r="H42" s="75"/>
    </row>
    <row r="43" spans="2:8" ht="12.75">
      <c r="B43" s="75"/>
      <c r="C43" s="75"/>
      <c r="D43" s="75"/>
      <c r="E43" s="96"/>
      <c r="F43" s="75"/>
      <c r="G43" s="75"/>
      <c r="H43" s="75"/>
    </row>
    <row r="44" spans="2:8" ht="12.75">
      <c r="B44" s="75"/>
      <c r="C44" s="75"/>
      <c r="D44" s="75"/>
      <c r="E44" s="96"/>
      <c r="F44" s="75"/>
      <c r="G44" s="75"/>
      <c r="H44" s="75"/>
    </row>
  </sheetData>
  <sheetProtection/>
  <mergeCells count="4">
    <mergeCell ref="D6:I6"/>
    <mergeCell ref="A3:I3"/>
    <mergeCell ref="A1:I1"/>
    <mergeCell ref="A2:I2"/>
  </mergeCells>
  <dataValidations count="1">
    <dataValidation type="list" allowBlank="1" showInputMessage="1" showErrorMessage="1" sqref="C8:C49">
      <formula1>$N$16:$N$21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40" t="str">
        <f>Setup!A2</f>
        <v>Capacity Capability Senior Task Force</v>
      </c>
      <c r="B1" s="140"/>
      <c r="C1" s="140"/>
      <c r="D1" s="140"/>
      <c r="E1" s="140"/>
      <c r="F1" s="140"/>
      <c r="G1" s="140"/>
    </row>
    <row r="2" spans="1:7" ht="18">
      <c r="A2" s="141" t="str">
        <f>Setup!A5</f>
        <v>Effective Load Carrying Capability</v>
      </c>
      <c r="B2" s="141"/>
      <c r="C2" s="141"/>
      <c r="D2" s="141"/>
      <c r="E2" s="141"/>
      <c r="F2" s="141"/>
      <c r="G2" s="141"/>
    </row>
    <row r="3" spans="1:9" ht="18">
      <c r="A3" s="137" t="s">
        <v>41</v>
      </c>
      <c r="B3" s="137"/>
      <c r="C3" s="137"/>
      <c r="D3" s="137"/>
      <c r="E3" s="137"/>
      <c r="F3" s="137"/>
      <c r="G3" s="137"/>
      <c r="H3" s="137"/>
      <c r="I3" s="137"/>
    </row>
    <row r="4" spans="1:2" ht="38.25" customHeight="1">
      <c r="A4" s="2"/>
      <c r="B4" s="7" t="s">
        <v>53</v>
      </c>
    </row>
    <row r="5" spans="1:6" ht="41.25" customHeight="1">
      <c r="A5" s="7"/>
      <c r="B5" s="148" t="s">
        <v>27</v>
      </c>
      <c r="C5" s="149"/>
      <c r="D5" s="149"/>
      <c r="E5" s="149"/>
      <c r="F5" s="150"/>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40" t="str">
        <f>Setup!A2</f>
        <v>Capacity Capability Senior Task Force</v>
      </c>
      <c r="B1" s="140"/>
      <c r="C1" s="151"/>
      <c r="D1" s="151"/>
      <c r="E1" s="151"/>
      <c r="F1" s="151"/>
      <c r="G1" s="151"/>
      <c r="H1" s="151"/>
      <c r="I1" s="151"/>
      <c r="J1" s="151"/>
    </row>
    <row r="2" spans="1:10" ht="18">
      <c r="A2" s="141" t="str">
        <f>Setup!A5</f>
        <v>Effective Load Carrying Capability</v>
      </c>
      <c r="B2" s="141"/>
      <c r="C2" s="151"/>
      <c r="D2" s="151"/>
      <c r="E2" s="151"/>
      <c r="F2" s="151"/>
      <c r="G2" s="151"/>
      <c r="H2" s="151"/>
      <c r="I2" s="151"/>
      <c r="J2" s="151"/>
    </row>
    <row r="3" spans="1:10" ht="18">
      <c r="A3" s="137" t="s">
        <v>35</v>
      </c>
      <c r="B3" s="137"/>
      <c r="C3" s="137"/>
      <c r="D3" s="137"/>
      <c r="E3" s="137"/>
      <c r="F3" s="137"/>
      <c r="G3" s="137"/>
      <c r="H3" s="137"/>
      <c r="I3" s="137"/>
      <c r="J3" s="137"/>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2020-07-15T20:28:49Z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ies>
</file>